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lmonte\Desktop\"/>
    </mc:Choice>
  </mc:AlternateContent>
  <xr:revisionPtr revIDLastSave="0" documentId="13_ncr:1_{538B5721-1874-4C79-9CBC-2062A59CD95A}" xr6:coauthVersionLast="45" xr6:coauthVersionMax="45" xr10:uidLastSave="{00000000-0000-0000-0000-000000000000}"/>
  <bookViews>
    <workbookView xWindow="-120" yWindow="-120" windowWidth="20730" windowHeight="11160" xr2:uid="{A59EFD50-4265-4DB8-939C-F897D5E99CEC}"/>
  </bookViews>
  <sheets>
    <sheet name="Monitoreo T2" sheetId="9"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9" i="9" l="1"/>
  <c r="P149" i="9"/>
  <c r="N133" i="9" l="1"/>
  <c r="K104" i="9"/>
  <c r="M104" i="9" s="1"/>
  <c r="N104" i="9" s="1"/>
  <c r="N98" i="9"/>
  <c r="K98" i="9"/>
  <c r="L98" i="9" s="1"/>
  <c r="M77" i="9"/>
  <c r="N81" i="9"/>
  <c r="K126" i="9"/>
  <c r="M126" i="9" s="1"/>
  <c r="N126" i="9" s="1"/>
  <c r="K116" i="9"/>
  <c r="M116" i="9" s="1"/>
  <c r="N116" i="9" s="1"/>
  <c r="K111" i="9"/>
  <c r="M111" i="9" s="1"/>
  <c r="N111" i="9" s="1"/>
  <c r="K110" i="9"/>
  <c r="M110" i="9" s="1"/>
  <c r="N110" i="9" s="1"/>
  <c r="K109" i="9"/>
  <c r="M109" i="9" s="1"/>
  <c r="N109" i="9" s="1"/>
  <c r="K107" i="9"/>
  <c r="L107" i="9" s="1"/>
  <c r="K93" i="9"/>
  <c r="L93" i="9" s="1"/>
  <c r="N90" i="9"/>
  <c r="L90" i="9"/>
  <c r="K89" i="9"/>
  <c r="M89" i="9" s="1"/>
  <c r="N89" i="9" s="1"/>
  <c r="K108" i="9"/>
  <c r="L104" i="9" l="1"/>
  <c r="L126" i="9"/>
  <c r="L116" i="9"/>
  <c r="L111" i="9"/>
  <c r="L110" i="9"/>
  <c r="L109" i="9"/>
  <c r="M107" i="9"/>
  <c r="N107" i="9" s="1"/>
  <c r="M93" i="9"/>
  <c r="N93" i="9" s="1"/>
  <c r="L89" i="9"/>
  <c r="K88" i="9"/>
  <c r="M88" i="9" s="1"/>
  <c r="K112" i="9"/>
  <c r="M112" i="9" s="1"/>
  <c r="N112" i="9" s="1"/>
  <c r="K41" i="9"/>
  <c r="L112" i="9" l="1"/>
  <c r="K94" i="9"/>
  <c r="M94" i="9" s="1"/>
  <c r="N94" i="9" s="1"/>
  <c r="N96" i="9"/>
  <c r="K96" i="9"/>
  <c r="N95" i="9"/>
  <c r="K95" i="9"/>
  <c r="L78" i="9"/>
  <c r="K28" i="9"/>
  <c r="M28" i="9" s="1"/>
  <c r="K133" i="9"/>
  <c r="L133" i="9" s="1"/>
  <c r="K128" i="9"/>
  <c r="L128" i="9" s="1"/>
  <c r="K125" i="9"/>
  <c r="M125" i="9" s="1"/>
  <c r="N125" i="9" s="1"/>
  <c r="M54" i="9"/>
  <c r="N54" i="9" s="1"/>
  <c r="M53" i="9"/>
  <c r="L125" i="9" l="1"/>
  <c r="K75" i="9"/>
  <c r="N75" i="9" s="1"/>
  <c r="K101" i="9"/>
  <c r="L101" i="9" s="1"/>
  <c r="K100" i="9"/>
  <c r="L100" i="9" s="1"/>
  <c r="K99" i="9"/>
  <c r="L99" i="9" s="1"/>
  <c r="K97" i="9"/>
  <c r="M134" i="9"/>
  <c r="N134" i="9" s="1"/>
  <c r="L134" i="9"/>
  <c r="K76" i="9"/>
  <c r="L76" i="9" s="1"/>
  <c r="M114" i="9"/>
  <c r="L75" i="9" l="1"/>
  <c r="M39" i="9"/>
  <c r="K132" i="9"/>
  <c r="M132" i="9" s="1"/>
  <c r="N132" i="9" s="1"/>
  <c r="K131" i="9"/>
  <c r="M131" i="9" s="1"/>
  <c r="N131" i="9" s="1"/>
  <c r="K130" i="9"/>
  <c r="L130" i="9" s="1"/>
  <c r="K129" i="9"/>
  <c r="M129" i="9" s="1"/>
  <c r="N129" i="9" s="1"/>
  <c r="M128" i="9"/>
  <c r="N128" i="9" s="1"/>
  <c r="K127" i="9"/>
  <c r="M127" i="9" s="1"/>
  <c r="N127" i="9" s="1"/>
  <c r="K124" i="9"/>
  <c r="M124" i="9" s="1"/>
  <c r="N124" i="9" s="1"/>
  <c r="M123" i="9"/>
  <c r="N123" i="9" s="1"/>
  <c r="K122" i="9"/>
  <c r="M122" i="9" s="1"/>
  <c r="N122" i="9" s="1"/>
  <c r="K121" i="9"/>
  <c r="M121" i="9" s="1"/>
  <c r="N121" i="9" s="1"/>
  <c r="K120" i="9"/>
  <c r="M120" i="9" s="1"/>
  <c r="N120" i="9" s="1"/>
  <c r="M119" i="9"/>
  <c r="N119" i="9" s="1"/>
  <c r="L119" i="9"/>
  <c r="K118" i="9"/>
  <c r="M118" i="9" s="1"/>
  <c r="N118" i="9" s="1"/>
  <c r="K117" i="9"/>
  <c r="M117" i="9" s="1"/>
  <c r="N117" i="9" s="1"/>
  <c r="K115" i="9"/>
  <c r="M115" i="9" s="1"/>
  <c r="N115" i="9" s="1"/>
  <c r="N114" i="9"/>
  <c r="K113" i="9"/>
  <c r="M113" i="9" s="1"/>
  <c r="K106" i="9"/>
  <c r="M106" i="9" s="1"/>
  <c r="M130" i="9" l="1"/>
  <c r="N130" i="9" s="1"/>
  <c r="L122" i="9"/>
  <c r="L131" i="9"/>
  <c r="L117" i="9"/>
  <c r="L121" i="9"/>
  <c r="L123" i="9"/>
  <c r="L118" i="9"/>
  <c r="L120" i="9"/>
  <c r="L129" i="9"/>
  <c r="L124" i="9"/>
  <c r="L132" i="9"/>
  <c r="L127" i="9"/>
  <c r="L115" i="9"/>
  <c r="L106" i="9"/>
  <c r="M69" i="9" l="1"/>
  <c r="N69" i="9" s="1"/>
  <c r="L69" i="9"/>
  <c r="M68" i="9"/>
  <c r="L68" i="9"/>
  <c r="K55" i="9"/>
  <c r="M40" i="9"/>
  <c r="L39" i="9"/>
  <c r="L28" i="9"/>
  <c r="K27" i="9"/>
  <c r="M27" i="9" s="1"/>
  <c r="L27" i="9" l="1"/>
  <c r="N27" i="9"/>
  <c r="L40" i="9"/>
  <c r="N28" i="9"/>
  <c r="N113" i="9"/>
  <c r="L108" i="9"/>
  <c r="N106" i="9"/>
  <c r="M105" i="9"/>
  <c r="N105" i="9" s="1"/>
  <c r="K103" i="9"/>
  <c r="M103" i="9" s="1"/>
  <c r="N103" i="9" s="1"/>
  <c r="K102" i="9"/>
  <c r="N101" i="9"/>
  <c r="N100" i="9"/>
  <c r="N99" i="9"/>
  <c r="N97" i="9"/>
  <c r="L97" i="9"/>
  <c r="L96" i="9"/>
  <c r="L95" i="9"/>
  <c r="K92" i="9"/>
  <c r="K91" i="9"/>
  <c r="M91" i="9" s="1"/>
  <c r="N91" i="9" s="1"/>
  <c r="N88" i="9"/>
  <c r="K87" i="9"/>
  <c r="M87" i="9" s="1"/>
  <c r="N87" i="9" s="1"/>
  <c r="K86" i="9"/>
  <c r="M86" i="9" s="1"/>
  <c r="N86" i="9" s="1"/>
  <c r="K85" i="9"/>
  <c r="M85" i="9" s="1"/>
  <c r="N85" i="9" s="1"/>
  <c r="N84" i="9"/>
  <c r="N83" i="9"/>
  <c r="L83" i="9"/>
  <c r="K82" i="9"/>
  <c r="M82" i="9" s="1"/>
  <c r="N82" i="9" s="1"/>
  <c r="N80" i="9"/>
  <c r="N79" i="9"/>
  <c r="M78" i="9"/>
  <c r="N78" i="9" s="1"/>
  <c r="N77" i="9"/>
  <c r="N76" i="9"/>
  <c r="N68" i="9"/>
  <c r="N55" i="9"/>
  <c r="N53" i="9"/>
  <c r="M41" i="9"/>
  <c r="N41" i="9" s="1"/>
  <c r="N40" i="9"/>
  <c r="N39" i="9"/>
  <c r="K29" i="9"/>
  <c r="M92" i="9" l="1"/>
  <c r="N92" i="9" s="1"/>
  <c r="L29" i="9"/>
  <c r="M29" i="9"/>
  <c r="N29" i="9" s="1"/>
  <c r="L102" i="9"/>
  <c r="M102" i="9"/>
  <c r="N102" i="9" s="1"/>
  <c r="M108" i="9"/>
  <c r="N108" i="9" s="1"/>
  <c r="L105" i="9"/>
  <c r="L103" i="9"/>
  <c r="L82" i="9"/>
  <c r="L85" i="9"/>
  <c r="L86" i="9"/>
  <c r="L87" i="9"/>
  <c r="L88" i="9"/>
  <c r="L91" i="9"/>
  <c r="L92" i="9"/>
  <c r="L41" i="9"/>
</calcChain>
</file>

<file path=xl/sharedStrings.xml><?xml version="1.0" encoding="utf-8"?>
<sst xmlns="http://schemas.openxmlformats.org/spreadsheetml/2006/main" count="612" uniqueCount="370">
  <si>
    <t>Actividades Rutinarias</t>
  </si>
  <si>
    <t>Actividades</t>
  </si>
  <si>
    <t>Porcentaje del nivel de  ejecución de la Implementación  del Sistema.</t>
  </si>
  <si>
    <t>Porcentaje de solicitudes   de servicios de transportación realizadas.</t>
  </si>
  <si>
    <t>Porcentaje de solicitudes recibidas.</t>
  </si>
  <si>
    <t xml:space="preserve"> Porcentaje de aseveraciones por  controles internos, implementadas por Unidades Organizativas.</t>
  </si>
  <si>
    <t>Observaciones</t>
  </si>
  <si>
    <t>FOCO ESTRATÉGICO 3:  Posicionamiento y Fortalecimiento de la imagen Institucional de la DGCN</t>
  </si>
  <si>
    <t xml:space="preserve">OBJETIVOS ESPECÍFICOS: </t>
  </si>
  <si>
    <t>1. Dar a conocer a la población la trascendencia que tiene el Catastro Nacional en los proyectos que realiza el gobierno central en todo el territorio nacional.</t>
  </si>
  <si>
    <t>2. Implementar estrategias para fortalecer el conocimiento que tienen los colaboradores respecto de los procesos que se llevan a cabo en esta dirección general.</t>
  </si>
  <si>
    <t>3. Fortalecer el vínculo que tiene el Catastro, con otras instituciones afines, con el objetivo de convertirse en un soporte importante para el desarrollo social y económico del país.</t>
  </si>
  <si>
    <t xml:space="preserve">Porcentaje de actividades realizadas ante la Ciudadanía. </t>
  </si>
  <si>
    <t>Cantidad de video realizados.</t>
  </si>
  <si>
    <t>Porcentaje de interacciones en la redes sociales</t>
  </si>
  <si>
    <t>Porcentaje  de diagramación de materiales.</t>
  </si>
  <si>
    <t xml:space="preserve">Porcentaje de ciudadanos que  realizan solicitud de Información. </t>
  </si>
  <si>
    <t>Porcentaje de denuncias quejas y sugerencias realizadas.</t>
  </si>
  <si>
    <t>FOCO  ESTRATÉGICO 2: Mejora de los Procesos Técnicos Catastrales</t>
  </si>
  <si>
    <t xml:space="preserve">2. Estandarizar las políticas y procedimientos de internos de la gestión catastral. </t>
  </si>
  <si>
    <t>3. Implementar criterios internacionales para la asignación de valores catastrales.</t>
  </si>
  <si>
    <t>Porcentaje de información consolidada.</t>
  </si>
  <si>
    <t>FOCO  ESTRATÉGICO 4: Integración de la Actividad Catastral en la República Dominicana</t>
  </si>
  <si>
    <t>1. Desarrollar la actividad catastral desde los Gobiernos Locales.</t>
  </si>
  <si>
    <t>3. Automatizar el proceso de mantenimiento de la información catastral.</t>
  </si>
  <si>
    <t>4. Facilitar el acceso a la información del Catastro Nacional.</t>
  </si>
  <si>
    <t>Número de expedientes digitalizados.</t>
  </si>
  <si>
    <t>Porcentaje de avance del Plan de Mejora de lo Productos Cartográficos.</t>
  </si>
  <si>
    <t xml:space="preserve"> Número de estudios de mercado locales realizados/actualizados.</t>
  </si>
  <si>
    <t xml:space="preserve">Porcentaje de solicitudes elaboradas.  </t>
  </si>
  <si>
    <t>Porcentaje de expedientes revisados y depurados.</t>
  </si>
  <si>
    <t>Porcentaje de oficios realizados.</t>
  </si>
  <si>
    <t>Porcentaje de Contratos elaborados y renovados.</t>
  </si>
  <si>
    <t xml:space="preserve">Porcentaje participaciones en actividades y/o procesos. </t>
  </si>
  <si>
    <t>Porcentaje de sistema elaborados.</t>
  </si>
  <si>
    <t>Cantidad de informes elaborados.</t>
  </si>
  <si>
    <t>Porcentaje de Cumplimiento de la Ley Núm. 200-04.</t>
  </si>
  <si>
    <t>FOCO ESTRATÉGICO 1: Fortalecimiento Institucional</t>
  </si>
  <si>
    <t xml:space="preserve">1.  Alinear sistemas y procedimientos de gestión de los Recursos Humanos, que nos permita contar con un personal calificado, motivado y comprometido con el lineamiento estratégico institucional. </t>
  </si>
  <si>
    <t xml:space="preserve">2.  Estandarización de los procesos de Tecnologías de la Información. </t>
  </si>
  <si>
    <t>3.  Mejora de los procesos de Planificación interna para el logro de los objetivos estratégicos, enfocando las labores individuales a resultados colectivos.</t>
  </si>
  <si>
    <t xml:space="preserve">4. Adecuar la estructura y las labores de las áreas, facilitándolas y mejorándolas con condiciones y herramientas adecuadas. </t>
  </si>
  <si>
    <t>3. Aprobar e Implementar el Manual de Organización y Funciones de la DGCN.</t>
  </si>
  <si>
    <t xml:space="preserve">Porcentaje  de avance de implementación. </t>
  </si>
  <si>
    <t xml:space="preserve">Porcentaje de cumplimiento del Indicador del sistema de Metas Presidenciales. </t>
  </si>
  <si>
    <t>Cantidad de informes de monitoreo elaborados.</t>
  </si>
  <si>
    <t>Número de memorias elaboradas.</t>
  </si>
  <si>
    <t>Porcentaje de cumplimiento de servicios comprometidos.</t>
  </si>
  <si>
    <t>Cantidad de Manuales y Metodología elaboradas.</t>
  </si>
  <si>
    <t>Cantidad de informes anuales elaborados.</t>
  </si>
  <si>
    <t>Informe, elaborado.</t>
  </si>
  <si>
    <t>Cantidad de Estadísticas Elaboradas.</t>
  </si>
  <si>
    <t>Porcentaje del sistema implementado.</t>
  </si>
  <si>
    <t>Porcentaje de áreas funcionales con el proceso implementado.</t>
  </si>
  <si>
    <t>1. Desarrollar Programa de Integración del Personal (Team Building).</t>
  </si>
  <si>
    <t>2. Dotar al personal de Uniformes para los Empleados de la Institución.</t>
  </si>
  <si>
    <t xml:space="preserve">
Cantidad o número de evaluaciones del desempeño satisfactorias o realizadas</t>
  </si>
  <si>
    <t>Porcentaje cumplimiento en el indicador de Salud, Seguridad Ocupacional y Prevención de Riesgos Laborales en la DGCN.</t>
  </si>
  <si>
    <t xml:space="preserve"> Porcentaje  del Manual de Cargos actualizado.</t>
  </si>
  <si>
    <t>Porcentaje de avance de la automatización e Implementación de la firma digital de los servicios catastrales.</t>
  </si>
  <si>
    <t>RESULTADO ESPERADO  (1.3): Eficientísimo el proceso de planificación institucional, automatizando el monitoreo y evidenciando los resultados de las labores de las áreas, información disponible y de fácil acceso.</t>
  </si>
  <si>
    <t xml:space="preserve">Ejecutado </t>
  </si>
  <si>
    <t>Cumplimiento 
(Trimestre)</t>
  </si>
  <si>
    <t>Indicador (es)</t>
  </si>
  <si>
    <t>Fórmula
 Indicador</t>
  </si>
  <si>
    <t>Unidad de 
Medida</t>
  </si>
  <si>
    <t>Medio de 
Verificación</t>
  </si>
  <si>
    <r>
      <t xml:space="preserve">Meta
</t>
    </r>
    <r>
      <rPr>
        <b/>
        <sz val="12"/>
        <color indexed="8"/>
        <rFont val="Arial"/>
        <family val="2"/>
      </rPr>
      <t>(Trimestre)</t>
    </r>
  </si>
  <si>
    <r>
      <t xml:space="preserve">Total
</t>
    </r>
    <r>
      <rPr>
        <b/>
        <sz val="12"/>
        <color indexed="8"/>
        <rFont val="Arial"/>
        <family val="2"/>
      </rPr>
      <t>(Trimestre)</t>
    </r>
  </si>
  <si>
    <t>Diferencia</t>
  </si>
  <si>
    <t>%</t>
  </si>
  <si>
    <t xml:space="preserve">Alerta </t>
  </si>
  <si>
    <t>Núm.</t>
  </si>
  <si>
    <t>R</t>
  </si>
  <si>
    <t>P</t>
  </si>
  <si>
    <t>OBJETIVO GENERAL (2.1):  Modernizar el Catastro Nacional a través de tecnología innovadora en el proceso de gestión de la información que garantice la actualización oportuna de los datos físicos, jurídicos y económicos.</t>
  </si>
  <si>
    <t xml:space="preserve">4. Mejorar la cartografía catastral para cumplir con la demanda de información en el desarrollo de una infraestructura de Datos Espaciales a nivel nacional.                                                                                                                                                                                                                                                                                                                                                                                                                                                                                                                                                                                                      
</t>
  </si>
  <si>
    <t xml:space="preserve">RESULTADO ESPERADO (2.3 ): Mejorado y estandarizado el proceso de valoración de los inmuebles, que sirva como referencia para las diferentes actuaciones públicas y privadas. </t>
  </si>
  <si>
    <t xml:space="preserve">OBJETIVO GENERAL (1.1): Desarrollar e implementar estrategias de comunicación interna y externa, que fortalezcan y posicionen la imagen de la Dirección General del Catastro Nacional. </t>
  </si>
  <si>
    <t xml:space="preserve">RESULTADO ESPERADO  (1.1.1):Posicionada la imagen institucional ante la ciudadanía que conoce el uso multipropósito de la información catastral y la trascendencia de esta, para el desarrollo social y económico del país. </t>
  </si>
  <si>
    <t xml:space="preserve">OBJETIVO GENERAL(4.1):  Articular iniciativas que faciliten el proceso de mantenimiento de la información catastral, vinculando las actividades catastrales con entidades que producen datos relevantes, a través de los sistemas de información, con la finalidad de homogeneizar el inventario, de automatizar el acceso oportuno para el desarrollo de las políticas públicas del Estado. </t>
  </si>
  <si>
    <t>2. Generar información oportuna para el aumento de las recaudaciones fiscales y proyectos sociales.</t>
  </si>
  <si>
    <t xml:space="preserve"> Resultado Esperado (4.3): Integrada la información catastral  existente para que sirva de línea base a la gestión de los planes y proyectos del Estado Dominicano.</t>
  </si>
  <si>
    <t>Porcentaje de solicitudes de certificaciones expedidas</t>
  </si>
  <si>
    <t>(Total de certificados de avalúos entregados) / Total programados) *100</t>
  </si>
  <si>
    <t>A) Índices de precios resultados</t>
  </si>
  <si>
    <t>Porcentaje de inmuebles inspeccionados</t>
  </si>
  <si>
    <t>(Total de datos solicitado generar reporte del SIC / Total programados) *100</t>
  </si>
  <si>
    <t>T</t>
  </si>
  <si>
    <t>A) Reposte del Sistema del SIGEF, Puntuación  actualizada</t>
  </si>
  <si>
    <t>Sumatoria de informes de monitoreo elaborados</t>
  </si>
  <si>
    <t>Porcentaje de avance de las actividades programadas</t>
  </si>
  <si>
    <t>(Total de Proyectos Institucionales/ Total programadas) *100</t>
  </si>
  <si>
    <t>Porcentaje de compras realizadas de acuerdo con el plan</t>
  </si>
  <si>
    <t>(Total de compras realizadas / Total programadas) *100</t>
  </si>
  <si>
    <t xml:space="preserve">A) Plan de Compras Aprobado </t>
  </si>
  <si>
    <t>Porcentaje del activo fijo adecuado</t>
  </si>
  <si>
    <t>(Total de activo fijo adecuados/ Total programados) *100</t>
  </si>
  <si>
    <t xml:space="preserve">A) Reporte de mantenimiento
B) Registros de activos fijos </t>
  </si>
  <si>
    <t>Porcentaje de materiales recibidos acorde a las de compras realizadas</t>
  </si>
  <si>
    <t>(Total de materiales recibidos acorde a las de compras realizadas/ Total programados) *100</t>
  </si>
  <si>
    <t>A) Órdenes de Compra
B) Facturas  
C) Reporte de Inventario.</t>
  </si>
  <si>
    <t>Porcentaje de necesidades cubiertas</t>
  </si>
  <si>
    <t>A) Reportes e Informes</t>
  </si>
  <si>
    <t>Porcentaje de Cumplimiento de la distribución de los recursos adecuado de la institución</t>
  </si>
  <si>
    <t>(Total de  solicitudes   de servicios de transportación realizadas. / Total de requerimientos ) *100</t>
  </si>
  <si>
    <t>A) Solicitud de transporte.                      B) Aprobación de la solicitud de transporte                                                       C) Ruta de destino</t>
  </si>
  <si>
    <t>(Total de controles internos implementados por unidades Organizativas/  Total programados) *100</t>
  </si>
  <si>
    <t xml:space="preserve">A) Informes de Avance                                                                                                               B) Evidencias de acciones cumplidas                                                          C) Informes de Implantación y recomendaciones                                 D) Remisión de Informes al Órgano Rector       </t>
  </si>
  <si>
    <t>Número de boletines publicados</t>
  </si>
  <si>
    <t>Sumatoria de Boletines diseñado y Publicado.</t>
  </si>
  <si>
    <t>A) Elaborar diseño.                                             B) Seleccionar información.                                C) Realizar la distribución.</t>
  </si>
  <si>
    <t>Porcentaje del cumplimiento del SISMAP</t>
  </si>
  <si>
    <t>Sumatoria de acuerdos interinstitucionales de cooperación y colaboración al subsistema de Salud y Seguridad en el trabajo en la Administración Pública (SISMAP) establecidos</t>
  </si>
  <si>
    <t>A) Plan de Mejora del CAF, Manual de Procedimientos                                                                       B) Diagnósticos de la función de RR.HH., Listado de participantes en las diferentes charlas</t>
  </si>
  <si>
    <t>Sumatoria de Colaboradores de la DGCN  Reclutado y Seleccionado</t>
  </si>
  <si>
    <t>A) Informes de procesos realizados                                                    B)  Comunicación de solicitud de acompañamiento.                                         C) Publicaciones del Concurso en los medios.</t>
  </si>
  <si>
    <t>Porcentaje de Nombramientos tramitados acorde a los movimientos ejecutados</t>
  </si>
  <si>
    <t>(Total de nombramientos obtenidos acorde a los tramitados/ Total programados) *100</t>
  </si>
  <si>
    <t>A)Relación de empleados por tipo movimiento
B) Oficio de Remisión 
C) Nombramientos</t>
  </si>
  <si>
    <t>A) Circulares de Convocatoria
B) Reportes de Asistencia a las Actividades
C) Instrumentos elaborados y aprobado (Formularios, Instructivos, Manuales, etc.)
D) Informes de las actividades realizadas
E) Acuerdos Firmados con Instituciones vinculadas al tema (COE, ARLSS, Defensa Civil, Bomberos, Cruz Roja)
F) Fotografías de los eventos</t>
  </si>
  <si>
    <t xml:space="preserve">Porcentaje de avance de Gobierno Electrónico </t>
  </si>
  <si>
    <t>(Total de  avance de Gobierno Electrónico s / Total de requerimientos) *90</t>
  </si>
  <si>
    <t>A) Formulario de levantamiento, Inspección a sitio web institucional                                          B) Formulario de levantamiento, Inspección a sitio web institucional</t>
  </si>
  <si>
    <t>Porcentaje de solicitudes de mejora elaboradas</t>
  </si>
  <si>
    <t>(Total de solicitudes de mejora elaboradas / Total requeridas) *100</t>
  </si>
  <si>
    <t>A) Informe de Avance                              B) Aplicación Diseñada                         C) Reporte del Sistema</t>
  </si>
  <si>
    <t>Porcentaje de usuarios atendidos</t>
  </si>
  <si>
    <t>A) Solicitudes, Reportes de casos y requerimientos solucionados.</t>
  </si>
  <si>
    <t>Porcentaje de Mejoras y Revisiones realizadas según los requerimientos</t>
  </si>
  <si>
    <t>(Total de mejora y revisión realizadas según los requerimientos / total programadas )*100</t>
  </si>
  <si>
    <t>Porcentaje de usuarios con intranet implementado.</t>
  </si>
  <si>
    <t>Total de usuarios con intranet implementado/ * 100</t>
  </si>
  <si>
    <t>Total de solicitudes atendidas / *100</t>
  </si>
  <si>
    <t>Abril</t>
  </si>
  <si>
    <t>Mayo</t>
  </si>
  <si>
    <t>Junio</t>
  </si>
  <si>
    <r>
      <t>OBJETIVO GENERAL (1.1):</t>
    </r>
    <r>
      <rPr>
        <sz val="12"/>
        <rFont val="Arial"/>
        <family val="2"/>
      </rPr>
      <t xml:space="preserve"> Establecimiento de una cultura institucional que facilite el logro de los objetivos estratégicos, con un sistema de compensación  que garantice equidad interna y competitividad externa, integrando las acciones individuales, desarrollando iniciativas que fomenten el trabajo en equipo, la capacitación continua, el acceso a las oportunidades, la normalización de las labores a través de procedimientos y políticas internas, la automatización de los procesos con la finalidad de mejorar los servicios ofrecidos al ciudadano.</t>
    </r>
  </si>
  <si>
    <t xml:space="preserve">Porcentaje de implementación del Programa. </t>
  </si>
  <si>
    <t>Sumatoria de la medición de satisfación del empleado.</t>
  </si>
  <si>
    <t xml:space="preserve">Porcentaje de Empleados dotados de Uniformes. </t>
  </si>
  <si>
    <t>Sumatoria de la cantidad de uniforme solicitado y entrgado a los coaboradores.</t>
  </si>
  <si>
    <t>(Total de propuesta  de la nueva estructura / del manual de oganización y funciones) *100</t>
  </si>
  <si>
    <t xml:space="preserve">Sumatoria de los datos docuemntados con la tabulación de los resultados.  </t>
  </si>
  <si>
    <t xml:space="preserve">A)Matriz de relación de solicitudes formales de informaciones recibidas.                          B)Matriz de relación, solicitudes formales de informaciones de interés para el Catastro Nacional.                                           C) Informes de análisis realizado. </t>
  </si>
  <si>
    <t>Sumatoria  de la evaluación realizada.</t>
  </si>
  <si>
    <t>Porcentaje de avance de la implementación del modelo de gestión</t>
  </si>
  <si>
    <t>(Total de comunicación o difusión de información sobre los reconocimiento / Total programados) *100</t>
  </si>
  <si>
    <t>(Total de video realizados cantidad de difusión  / Total programados) *100</t>
  </si>
  <si>
    <t xml:space="preserve">Porcentaje de avance de  documentación. </t>
  </si>
  <si>
    <t>(Total de documentos o información elaborado / Total programados) *100</t>
  </si>
  <si>
    <t xml:space="preserve">4. Diseñar la Geodatabase Catastral. </t>
  </si>
  <si>
    <r>
      <t xml:space="preserve">5. Consolidar  la información Catastral que producen las instituciones gubernamentales. </t>
    </r>
    <r>
      <rPr>
        <sz val="12"/>
        <color theme="1"/>
        <rFont val="Arial"/>
        <family val="2"/>
      </rPr>
      <t>(Ministerio Agricultura  y la Comisión Permanente de Titulación).</t>
    </r>
  </si>
  <si>
    <t>6. Implementar la firma digital en los Servicios Catastrales.</t>
  </si>
  <si>
    <t>7. Definir e implementar modelo de Relaciones Públicas con la ciudadanía y medios de Comunicación.</t>
  </si>
  <si>
    <t>8. Definir e implementar modelo de Gestión de comunicación interna.</t>
  </si>
  <si>
    <t>9. Producir video audio visuales informativos</t>
  </si>
  <si>
    <t>10. Crear  mecanismos de interoperabilidad institucional.</t>
  </si>
  <si>
    <t xml:space="preserve">11. Crear la  base de información clasificando los inmuebles con enfoque fiscal y social. </t>
  </si>
  <si>
    <t>Porcentaje de la creación de la base de datos.</t>
  </si>
  <si>
    <r>
      <t>12.  Prestar a los Ciudadanos los servicios de:</t>
    </r>
    <r>
      <rPr>
        <sz val="12"/>
        <color theme="1"/>
        <rFont val="Arial"/>
        <family val="2"/>
      </rPr>
      <t xml:space="preserve"> Expedición de Certificado de Avalúos; 
Certificación de No Inscripción de Inmuebles;  
Solicitud de Avalúo;
Inscripción de Inmuebles; 
Ubicación de Inmuebles por designación; 
Catastral.   </t>
    </r>
  </si>
  <si>
    <t>Cantidad de bienes inmuebles catastrados.</t>
  </si>
  <si>
    <t xml:space="preserve">Sumatoria de Bienes e Inmuebles de los Sectores </t>
  </si>
  <si>
    <t>A)  Reporte SIC de Inmuebles Valorados.</t>
  </si>
  <si>
    <r>
      <t xml:space="preserve">13.  Inventariar y Valorar los Bienes Inmuebles  a nivel Nacional en los siguientes Sectores:   
</t>
    </r>
    <r>
      <rPr>
        <sz val="12"/>
        <color theme="1"/>
        <rFont val="Arial"/>
        <family val="2"/>
      </rPr>
      <t xml:space="preserve"> La Agustina
 Arroyo Hondo Nuevo
 Arroyo Hondo Viejo
 Los Ríos
 Villa Agrícolas,
 Villa Francisca
Ensanche Luperón
 Cristo Rey                                                                                     
 Los Peralejos
 Altos de Arroyo Hondo
 Palma Real
 Los Minas Sur
Municipio de Santiago (Centro)
Municipio de Baní (Centro)
Municipio San Francisco Macorís (Centro.  </t>
    </r>
  </si>
  <si>
    <t>14. Digitalizar Expedientes físicos de los Servicios que ofrece la Institución.</t>
  </si>
  <si>
    <t>(Total de expedientes digitados en el SIC / Total programados) *100</t>
  </si>
  <si>
    <t xml:space="preserve">A) Informe o ficha control de calidad elaborado.                             </t>
  </si>
  <si>
    <t>15.  Elaborar un Plan de Mejora de los Productos Cartográficos Catastrales.</t>
  </si>
  <si>
    <t>A) Plan de Mejora elaborado.</t>
  </si>
  <si>
    <t>(Total de productos cartograficos catastrales / Total programados) *100</t>
  </si>
  <si>
    <r>
      <t xml:space="preserve">16.  Elaborar y actualizar los Estudios de Mercado Locales (Índices de Precios):                                          </t>
    </r>
    <r>
      <rPr>
        <sz val="12"/>
        <color theme="1"/>
        <rFont val="Arial"/>
        <family val="2"/>
      </rPr>
      <t>Hermanas Mirabal                                                           Actualización de:
La Vega,
 Santiago, 
Valverde, 
Espaillat
Distrito Nacional                                                                                                                Santo Domingo Este                                                                        Santo Domingo Norte                                                                    Santo Domingo Oeste</t>
    </r>
  </si>
  <si>
    <t xml:space="preserve">17.  Realizar el Enlace Catastral y Levantamiento de datos Jurídicos de los Bienes Inmuebles  en el Distrito Nacional </t>
  </si>
  <si>
    <t xml:space="preserve">Número de manzanas físicas  levantadas y enlazadas.                                 </t>
  </si>
  <si>
    <t>Sumatoria de manzanas físicas  levantadas y enlazadas</t>
  </si>
  <si>
    <t>18. Realizar la Valoración de Inmuebles a nivel Nacional.</t>
  </si>
  <si>
    <t>Porcentaje de solicitudes de avalúos de inmuebles ejecutadas.</t>
  </si>
  <si>
    <t>(Total de solicitudes de avalúos de inmuebles ejecutadas/ Total programados) *100</t>
  </si>
  <si>
    <t>19.  Inspeccionar  Inmuebles para emisión de los  Certificados de Inscripción Catastral.</t>
  </si>
  <si>
    <t xml:space="preserve">20. Diseñar y Publicar los Boletín Informativo.  </t>
  </si>
  <si>
    <t>21. Interactuar en las redes sociales de la institución con los ciudadanos.</t>
  </si>
  <si>
    <t>(Total de interacciones en la redes sociales / Total programados) *100</t>
  </si>
  <si>
    <t>(Total de diagramación de materiales. / Total programados) *100</t>
  </si>
  <si>
    <t>(Total de ciudadanos que  realizan solicitud de Información/ Total programados) *100</t>
  </si>
  <si>
    <t xml:space="preserve">A) Listado de control de asistencia de los usuarios.                            B) Informe del sistema de visitas. </t>
  </si>
  <si>
    <t>(Total de denuncias quejas y sugerencias realizadas / Total programados) *100</t>
  </si>
  <si>
    <t>A)  Informe de los resultados.</t>
  </si>
  <si>
    <t>(Total de cumplimiento en el indicador de Salud, Seguridad Ocupacional y Prevención de Riesgos Laborales en la DGCN./ Total de actividades programadas) *100</t>
  </si>
  <si>
    <t>(Total Manual de Cargos actualizado / Total  programado) *100</t>
  </si>
  <si>
    <t xml:space="preserve">A) Informe de Avance.       B)Manual de cargos, aprobado.                         C)Convocatorias, Lista de Participantes, talleres de socialización.   </t>
  </si>
  <si>
    <t>Porcentaje ejecución del  programa.</t>
  </si>
  <si>
    <t>(Total de la ejecución del  programa / Total  programado) *100</t>
  </si>
  <si>
    <t>A) Acuerdos por Resultado                           B) Reporte de los resultados del sistema de gestión.                                C) Reporte de los resultados del sistema de gestión.</t>
  </si>
  <si>
    <t>(Total de solicitudes de acuerdo elaboradas / Total  programado) *100</t>
  </si>
  <si>
    <t>Porcentaje de expedientes revisados y depurados..</t>
  </si>
  <si>
    <t>(Total de expedientes revisados y depurados / Total  programado) *100</t>
  </si>
  <si>
    <t>A) Reportes de prestación de servicios del SIC.                      B)Reportes del SIC, validados.</t>
  </si>
  <si>
    <t>(Total de oficios realizados / Total  programado) *100</t>
  </si>
  <si>
    <t>A)Documentos elaborados.                     B)Acuse de recibo. 
Comunicaciones, oficios, notificaciones</t>
  </si>
  <si>
    <t>(Total de Contratos elaborados y renovados / Total  programado) *100</t>
  </si>
  <si>
    <t>(Total de  participaciones en actividades y/o procesos / Total  programado) *100</t>
  </si>
  <si>
    <t>(Total de  sistema elaborados/ Total  programado) *100</t>
  </si>
  <si>
    <t>A)Comunicaciones y/o informes.                     B)Capturas de pantalla.                       C) Informes de Tester.                           D)Informe de resultado.</t>
  </si>
  <si>
    <t>(Total decumplimiento del Indicador del sistema de Metas Presidenciales / Total  programado) *100</t>
  </si>
  <si>
    <t>A)Comunicaciones y/o informes.                    B)Capturas de pantalla.                       C) Informes de Tester.                           D)Informe de resultado.</t>
  </si>
  <si>
    <t xml:space="preserve">A)  Informe remitidos de las diferentes áreas        B)Planillas de Monitoreo de Informes enviadas al MH.                 C) Informe de monitoreo del POA, aprobado.  </t>
  </si>
  <si>
    <t xml:space="preserve">A) Porcentaje de avances de los TDR'S                                                   B) Porcentaje de avances de los TDR'S                                                    C) Matriz con el Cronograma de las actividades     </t>
  </si>
  <si>
    <t xml:space="preserve"> Número de áreas con procedimientos documentados</t>
  </si>
  <si>
    <t>Sumatoria de área con procedimientos documentados.</t>
  </si>
  <si>
    <t>A) Informe del diagnóstico de las necesidades.                                                                  
B)Borrador de las Políticas y de los Procedimientos.
 C) Política y Procedimientos elaborados..
D) Convocatorias, Lista de Participantes.</t>
  </si>
  <si>
    <t>Sumatoria de  Estadísticas Elaboradas.</t>
  </si>
  <si>
    <t>Porcentaje  de Avance del  Plan de Cuidado y Protección al Medio Ambiente elaborado e implementado</t>
  </si>
  <si>
    <t>(Total de Avance del  Plan de Cuidado y Protección al Medio Ambiente elaborado / Total programadas) *100</t>
  </si>
  <si>
    <t>(Total nivel de  ejecución de la Implementación  del Sistema / Total programadas) *100</t>
  </si>
  <si>
    <t>Total de usuarios atendidos / Total de requerimientos) *100</t>
  </si>
  <si>
    <t xml:space="preserve"> Porcentaje Avance del Plan de Gestión de Riesgos, Implementado</t>
  </si>
  <si>
    <t>Total Avance del Plan de Gestión de Riesgos, Implementado/ * 100</t>
  </si>
  <si>
    <t>A) Informe  de resultados de la mejoras.                                    B) Informe de la socialización del Plan,                                C) Comunicación de la creación del comité, resolución aprobada.                            D) Reporte de avance de la implementación y revisión del Plan.</t>
  </si>
  <si>
    <t>A) Formulario solicitud de información.                                                B) Formulario reherimiento solicitud de información.                                                    C) Comunicación de la solicitud requerida                             D) Reporte del Sistema de la DIGEIG.</t>
  </si>
  <si>
    <t>La sub-Actividad  5 y 6 se trabajaran para el tercer trimestre, y la 7ma. En el 4to trimestre, en coordinacion con las demas áreas coresponeintes.</t>
  </si>
  <si>
    <t xml:space="preserve">Meta lograda </t>
  </si>
  <si>
    <t>Meta lograda.</t>
  </si>
  <si>
    <t>El plan de compras correspondinte al 2023 su elaboración iniciara a partir de julio 2022.</t>
  </si>
  <si>
    <t>Se realizaron los manteniemientos y como evidencia estan adjuntas las imágenes.  El mantenimiento de la planta se realizar en agosto de este año 2022.</t>
  </si>
  <si>
    <t xml:space="preserve">Meta Lograda </t>
  </si>
  <si>
    <t>22. Diseñar, diagramar los materiales impresos y digitales.</t>
  </si>
  <si>
    <t>23. Interactuar con los ciudadanos que acuden a la institución en busca de información o servicio.</t>
  </si>
  <si>
    <t>24. Realizar la Gestión del Buzón de Quejas y Sugerencia.</t>
  </si>
  <si>
    <t>25. Dar Seguimiento al Sistema de Monitoreo de la Administración Pública (SISMAP)</t>
  </si>
  <si>
    <t>26.  Reclutar y Seleccionar los Colaboradores de la DGCN</t>
  </si>
  <si>
    <t>No hubo requerimientos.</t>
  </si>
  <si>
    <t xml:space="preserve">En desarrollo de la aplicación, se remitio la comunicación de fecha 21 de abril con el detalle de los requerimientos y las herramientas que necesita el Depto. Juridico. </t>
  </si>
  <si>
    <t xml:space="preserve">Retraso en la aprobación por parte del Ministerio de la Administración Publica en todo lo concerniente a la estructura orgánica, manuales de organización, manuales de procedimiento, la readecuación de todas las nóminas entre otros. No fue evaluado por el segundo trimestre. </t>
  </si>
  <si>
    <t>Meta lograda. Clasificaron los inmuebles del  Ensanche Ozama.</t>
  </si>
  <si>
    <t>Para este trimestre no se renovaron contratos.</t>
  </si>
  <si>
    <t>Se realizo una Política de Intercambio de Información Institucional, donde se definen los lineamientos y el protocolo para el intercambio de informacion institucional.</t>
  </si>
  <si>
    <t>Con el objetivo de seguir mejorando la puntuación en iTICge, dimos inicio al proceso para la obtención de la certificación Nortic A5</t>
  </si>
  <si>
    <t>Nos encontramos en la fase de definición de los roles y responsabilidades de los integrantes del Plan de Recuperación  y el Plan de Continuidad, a los fines de que cada cual tenga en conocimiento las acciones que deberán llevar a cabo durante cualquier eventualidad.</t>
  </si>
  <si>
    <t>Meta Lograda.</t>
  </si>
  <si>
    <t>Meta lograda. Fue elaborado en diseño y la mayoria fue entregado.</t>
  </si>
  <si>
    <t>Meta lograda. Enviaron imágenes y una comunicación formal.</t>
  </si>
  <si>
    <t>Meta lograda.  Fue enviado el reporte y la estadistica.</t>
  </si>
  <si>
    <t>Porcentaje de cumplimiento de las Normativas Contables.</t>
  </si>
  <si>
    <t>A) Formularios financieros del corte y cierre del periodo remitido a  DIGECOG.                   B) Reporte General de activos SIAB.                                                       C) Reportes de los activos muebles descargados a Bienes Nacionales.                   D) Informe del Inventario General del Catastro Nacional.</t>
  </si>
  <si>
    <t xml:space="preserve">Meta lograda. </t>
  </si>
  <si>
    <t>En la plataforma estan realizando cambios, desde el mes de abril.</t>
  </si>
  <si>
    <t xml:space="preserve">Meta lograda. Las politicas estan en borradores. </t>
  </si>
  <si>
    <t xml:space="preserve">Meta lograda.                        </t>
  </si>
  <si>
    <t>Revisado Por:</t>
  </si>
  <si>
    <t>Aprobado por:</t>
  </si>
  <si>
    <t>Porcentaje</t>
  </si>
  <si>
    <t>Cantidad</t>
  </si>
  <si>
    <t>Logrado</t>
  </si>
  <si>
    <t>Avanzado</t>
  </si>
  <si>
    <t>No logrado</t>
  </si>
  <si>
    <t>Anny Reyes Ramírez</t>
  </si>
  <si>
    <t>Héctor Pérez Mirambeaux</t>
  </si>
  <si>
    <t>Total</t>
  </si>
  <si>
    <t xml:space="preserve">         Encargada del  Planificación y Desarrollo</t>
  </si>
  <si>
    <t>Director General</t>
  </si>
  <si>
    <t>* La actividad 32, posee dos indicadores de cumplimiento por tal motivo difiere en el total de actividades y el total de cumplimiento.</t>
  </si>
  <si>
    <t>Grafico de Avance del Trimestre Abril - Junio 2022</t>
  </si>
  <si>
    <t xml:space="preserve">Porcentaje de avance del Diseño de la Geodatabase.  </t>
  </si>
  <si>
    <t>Meta lograda. Fue aprobado, socializado y enviado al MAP.</t>
  </si>
  <si>
    <t>Porcentaje de Avance del Sistema de automatización de los procesos.</t>
  </si>
  <si>
    <t>Meta avanzada.</t>
  </si>
  <si>
    <t xml:space="preserve">Meta Avanzada </t>
  </si>
  <si>
    <t>27. Realizar Proyección y Pago del Bono por Cumplimiento de Metas.</t>
  </si>
  <si>
    <t xml:space="preserve"> Porsentaje  de las actividades realizadas para el reclutamiento  y selección de los colaboradores de la DGCN</t>
  </si>
  <si>
    <t>A) Formularios de Evaluación por Desempeño,
Cuadros de Proyección de pago.  B) Expedientes recibidos   C) Relación de Persona, Certificaciones</t>
  </si>
  <si>
    <t xml:space="preserve">Porsentaje de actividades ejecutadas. </t>
  </si>
  <si>
    <t>(Total de activiades realizadas  / Total de requerimientos) *100</t>
  </si>
  <si>
    <t>A) Hoja de registro de los participantes indicando el tema impartido.
 - Convocatorias.
 - Correos electrónicos.
 - Comunicaciones.                  B)   Socialización del Código de ética</t>
  </si>
  <si>
    <t>(Total de información catastral que se producen / Total programados) *100</t>
  </si>
  <si>
    <t>(Total  de diagnostico y necesidades realizadas  / Total programados) *100</t>
  </si>
  <si>
    <t>Num</t>
  </si>
  <si>
    <t xml:space="preserve">Sumatoria de informes semestral </t>
  </si>
  <si>
    <t>(Total de cumplimiento de los resultados  Total programadas) *100</t>
  </si>
  <si>
    <t>A) Carta Compromiso, elaborada.  B)  Matriz de indicadores de cumplimiento, elaborados. C)  Informes semestrales de evaluación.</t>
  </si>
  <si>
    <t xml:space="preserve">No fue lograda y esta en proceso de evaluación y modificación  </t>
  </si>
  <si>
    <t>Sumatoria de los procesos técnicos catastrales.</t>
  </si>
  <si>
    <t>Sumatoria de los informes del PEI</t>
  </si>
  <si>
    <t>(Total de cumplimiento de lo procesos institucionales / Total programados) *100</t>
  </si>
  <si>
    <t>(Total de cumplimiento del sistema de calidad / Total programados) *100</t>
  </si>
  <si>
    <t>(Total de actividades programadas/ Total programados) *100</t>
  </si>
  <si>
    <t>Nun</t>
  </si>
  <si>
    <t xml:space="preserve">Sumatoria de los indices de precios realizados </t>
  </si>
  <si>
    <t>A)  Programación de publicación en las diferentes redes sociales.                              B)Diseño del contenido  Aprobado                                               C) Reporte de actividad de los medios digitales, colocar captura de tiempo de actividad.                                                        Publicaciones de contenido en las redes.</t>
  </si>
  <si>
    <t xml:space="preserve">A) Confirmación de los datos.                                                                B) Formulario de Levantamiento                                         C) Reporte del Sistema                           D) Ficha técnica actualizada y Plano del Inmuebles                                              E)  Reportes del SIC                                                                                                                                                                                                                          </t>
  </si>
  <si>
    <t xml:space="preserve">A) Matriz de la entrada del expediente.                                            B) Formulario de Levantamiento                                      C) Reporte del Sistema de la justificación del derecho de Propiedad.                                             D) Ficha de levantamiento completada.    </t>
  </si>
  <si>
    <t>A) Informe diagnóstico.                    B) Listado del personal asignado.                                                C) Esquema elaborado                   D)  Diseño elaborados                     E) Comunicación de solicitud.</t>
  </si>
  <si>
    <t>A)Matriz con la programación de los Sectores elaborada.                         B) Reportes o informes de Avances del proceso.                       C) Cartografía actualizada.                        D) Ficha de Levantamiento.</t>
  </si>
  <si>
    <t>A) Reportes de la solicitud del Servicio.                                               B) Ficha de levantamiento.              C) Relación de Tasación de Inmuebles.                                               D) Informe de la visita elaborado.                                                E) Certificación emitida.</t>
  </si>
  <si>
    <t>A) Informe de levantamiento                     B)  Informes de Avances                            C) Plan de capacitación aprobado,                                               D) Listado de Participantes, Fotos, Comunicación de convocatoria o correo enviado.                                                     E) Plan de Capacitación, Listados de participantes en las diferentes Charlas</t>
  </si>
  <si>
    <t>A) Borrador documento de acuerdo, elaborado.                           B) Comentarios y sugerencias de mejora.                                      C) Comunicación o correo de remisión.                                             D) Acuerdo, firmado.</t>
  </si>
  <si>
    <t>A)Contratos elaborados.                    B)Informes de la verificación.                                                    C) Contratos notarizados.                          D) Remisión por oficio o correo electrónico.</t>
  </si>
  <si>
    <t>A)Comunicaciones, oficios, notificaciones de solicitud                    B)Informes de análisis de los expedientes.                                             C) Conclusiones y/o instancias.                                              D) informe elaborado.</t>
  </si>
  <si>
    <t xml:space="preserve">A)  Informe de Estadísticas Trimestrales.                                              B) Informe Publicado en el portal.              </t>
  </si>
  <si>
    <t xml:space="preserve">A) Listado de participantes (fotografías).                                             B)  Cronograma, elaborado. C)Resultado del  calculo de la Muestra.  D)Reporte de Encuesta.  E) Resultado de Tabulación. F) Informe  final, elaborado. </t>
  </si>
  <si>
    <t>A) Formulario de Ve       rificación                                                        B) Libramiento, Disponibilidad Web.                                                       C) Reporte de los Ingresos</t>
  </si>
  <si>
    <t>(Total de expedientes depurados/ Total  programado) *100</t>
  </si>
  <si>
    <t>Sumatoria de informes de convenios</t>
  </si>
  <si>
    <t xml:space="preserve">Meta avanza esta en proceso de implementación y realizaron cambios en la plataforma. </t>
  </si>
  <si>
    <t>(Total de servicios que ofrece la institución/  Total programados) *100</t>
  </si>
  <si>
    <t>A) Reporte de estadísticas.                      B) registro de expedientes, archivados.                                              C) Listado de documentos.                     D) Reporte de documentos escaneados.                                           E) Solicitud de capacitación del personal. 
Registro de participantes.</t>
  </si>
  <si>
    <t>A) Matriz de seguimiento.               B)Solicitudes enviadas.                      C)  Informes remitidos.</t>
  </si>
  <si>
    <t>A) Reportes de prestación de servicios del SIC.                           B) Reportes del SIC validados.</t>
  </si>
  <si>
    <t>31. Actualizar  Manual de Cargos de la DGCN.</t>
  </si>
  <si>
    <t>32. Diseñar e implementar el programa de Capacitación y Desarrollo del personal.</t>
  </si>
  <si>
    <t>33. Actualizar el sistema de compensación y beneficios.</t>
  </si>
  <si>
    <t xml:space="preserve">35. Recibir y depurar los expedientes para la expedición de los servicios catastrales. </t>
  </si>
  <si>
    <t>36. Elaborar y/o revisar las resoluciones y otras normas legales de carácter institucional.</t>
  </si>
  <si>
    <t>37. Analizar casos de orden legal y emitir su opinión sobre los mismos.</t>
  </si>
  <si>
    <t>38. Elaborar y renovar los Contratos de Servicios.</t>
  </si>
  <si>
    <t>39. Representar a la institución en actividades y procesos legales que les sean designados y/o requeridos.</t>
  </si>
  <si>
    <t xml:space="preserve">40. Implementar sistema de la gestión documental para  el área Jurídica. </t>
  </si>
  <si>
    <t>41.  Elaborar Informes de cumplimiento de las clausula de los convenios interinstitucionales</t>
  </si>
  <si>
    <t>42. Cumplir el Indicador de Eficacia presupuestaria del Sistema de Metas Presidenciales.</t>
  </si>
  <si>
    <t xml:space="preserve">43.Monitorear y Evaluar los planes (PEI y POA)    </t>
  </si>
  <si>
    <t>44. Elaborar Memoria Semestral, Anual y Resumen Ejecutivo.</t>
  </si>
  <si>
    <t xml:space="preserve">45. Dar Seguimiento y Monitorear Proyectos Institucionales:                                                                                        BID, Progef.    </t>
  </si>
  <si>
    <t>46.  Implementar la Carta  de Compromiso de la DGCN y evaluar resultados.</t>
  </si>
  <si>
    <t>47.  Elaborar normativas de los procesos técnicos catastrales.</t>
  </si>
  <si>
    <t>48. Elaborar informes de Seguimiento del Plan Estratégico Institucional 2021-2024.</t>
  </si>
  <si>
    <t>49. Realizar medición de la satisfacción de los clientes internos y externo.</t>
  </si>
  <si>
    <t>50. Revisar y mejorar políticas, manuales y procedimientos  de la DGCN.</t>
  </si>
  <si>
    <t>51. Elaborar Estadísticas Catastrales.</t>
  </si>
  <si>
    <t>52. Sistematizar el proceso de la planificación institucional.</t>
  </si>
  <si>
    <t>54. Elaborar e implementar el Plan de Cuidado y Protección al Medio Ambiente</t>
  </si>
  <si>
    <t>55. Implementar Sistema de  Gestión Documental.</t>
  </si>
  <si>
    <t>56.Implementar el Plan de Compra 2022 y Elaborar el Plan de Compra 2023.</t>
  </si>
  <si>
    <t>57.  Realizar mantenimiento de los activos fijos: Equipos, Vehículos, Planta Eléctrica  y la regularización del Sistema Eléctrico.</t>
  </si>
  <si>
    <t>58.  Realizar la recepción, custodia y administración de materiales y suministro.</t>
  </si>
  <si>
    <t>59.  Realizar mantenimiento e higienización del edificio del Catastro y las Delegaciones.</t>
  </si>
  <si>
    <t xml:space="preserve">60.  Coordinar y programar las actividades Financieras  de acuerdo al Presupuesto aprobado.  </t>
  </si>
  <si>
    <t>61.  Prestar los servicios de transportación para las diferentes áreas funcionales de la Institución.</t>
  </si>
  <si>
    <t>62.  Cumplir con el Sistema de Análisis del Cumplimiento de Las Normativas Contables (SISACNOC)</t>
  </si>
  <si>
    <t>63.Recibir los valores por conceptos de los servicios que ofrece la institución.</t>
  </si>
  <si>
    <t xml:space="preserve">64.  Autoevaluar y  Dar seguimiento a NOBACI (Normas Básicas de Control Interno CGR).  </t>
  </si>
  <si>
    <t>65.  Implementación de Gobierno Electrónico (ITICGE)</t>
  </si>
  <si>
    <t>66.  Realizar Mantenimiento y Mejora del Sistema de Información Catastral (SIC).</t>
  </si>
  <si>
    <t>67.  Realizar los soporte informático a usuarios internos y externos.</t>
  </si>
  <si>
    <t xml:space="preserve">68.  Mantener, actualizar y mejorar la página Web de la DGCN.  </t>
  </si>
  <si>
    <t>69.   Mantener, Actualizar y Mejorar la  Intranet Institucional.</t>
  </si>
  <si>
    <t>70.  Implementar el Plan de Gestión de Riesgos.</t>
  </si>
  <si>
    <t>71. Cumplir con el indicador del Sistema de Metas Presidenciales sobre la Ley Núm. 200-04.</t>
  </si>
  <si>
    <t>28.  . Gestionar la tramitación y obtención de Nombramientos, Cambios de Designación, Reajustes de Sueldo y Traslados de Empleados.</t>
  </si>
  <si>
    <t>29.  Implementar Programa de Salud, Seguridad Ocupacional y Prevención de Riesgos Laborales en la DGCN.</t>
  </si>
  <si>
    <t xml:space="preserve">30.   Ejecutar las actividades para fomentar los valores éticos y la transparencia establecidos en el Código de Ética Institucional. </t>
  </si>
  <si>
    <t xml:space="preserve">34. Elaborar acuerdos interinstitucionales identificados y/o solicitados por las áreas.  </t>
  </si>
  <si>
    <t xml:space="preserve">53.Implementar el Sistema de Excelencia y Calidad: (CAF/EFQM). </t>
  </si>
  <si>
    <t>A) Relación de Inmueble identificados.                                        B) Reporte de propietarios de Inmuebles sujetos al pago del IPI.                                                               C) Matriz de  inmuebles identificados con el IPI.                 D) Reporte  o base de información y mapas elaborados.</t>
  </si>
  <si>
    <t>A) Circular de remisión.
Registro de participantes de la socialización.                                    B) Resolución interna, aprobada.                                                 C) Manual de Organización y funciones de la DGCN, publicado en la Intranet..                        D)Informe de avance de la adecuación de las áreas.                               E)Informe del Manual de Organización y Funciones de la DGCN, Implementado.</t>
  </si>
  <si>
    <t>A)  Informe sobre los levantamientos, realizados.  
B) Diseño seleccionado para  los uniformes.
C) Contrato de la compañía ganadora.                                                        D) Listado del personal seleccionado.                                       E) Relación de uniformes, entregados.</t>
  </si>
  <si>
    <t>A) Matriz con los productos identificados.                                    B) Matriz con los diferentes datos identificados.                                        C) Documento donde específica los Rangos de escala.                                                        D) Estructura de la base de Datos definida para la tabulación.                                              E) Geodatabase Catastral diseñada.                                                 F) Informe del diseño de la Geodatabase Catastral.</t>
  </si>
  <si>
    <t>A) Diagnóstico de la necesidades realizado.                  B) Contratos del proveedor firma seleccionada.
TDR'S aprobados.                       C)  Correo y/o comunicación de la convocatoria.
Listado de participantes.                 D)  Correos y Comunicación de solicitud.                                          E) Informe de configuración elaborado.                                         F) Pruebas de documentos con firma digital.                               G)  Relación de  participantes taller completado.</t>
  </si>
  <si>
    <t xml:space="preserve">A)Informe o matriz con la identificación y clasificación del público.                                               B) Plan de Relaciones Públicas elaborado.                          C) Stand, video y el media tours. 
Plan de Relaciones Públicas.                                                D) Informe del impacto elaborado. </t>
  </si>
  <si>
    <t>A)Informe de resultados.                      B)Informe sobre la propuesta.                                              C) Solicitudes de compras de artículos promocionales.                 D)Correos, Comunicaciones.</t>
  </si>
  <si>
    <t xml:space="preserve">A)Informe del Target o Público Objetivo.                              B) Difusión de video elaborado. </t>
  </si>
  <si>
    <t>A) Informe Diagnóstico, elaborado.                                                B)Política y Protocolo, elaborado.                                                C) Informe Técnico.                           D) Informe Matriz protocolo de conexión.                                               E) Informe de Pruebas de Implantación.                                                    F) Planilla de participantes y Política y Protocolo revisado</t>
  </si>
  <si>
    <t>A)  Informes remitido por las Áreas.                                                          B)   Borrador de la Memoria.  C)  Memoria Anual, elaborada</t>
  </si>
  <si>
    <t>A) Elaborar una matriz de identificación.                                           B) Informe de los levantamientos realizados        C)  Normas para la Generación de Informes de las Estadísticas Catastrales, elaboradas. D) Manual o metodología, diagramado.</t>
  </si>
  <si>
    <t>A) Informe de cumplimientos B) Reporte de los formularios de los servicios ofrecidos.             C) Informe de resultados, elaborado.                                                     D) Recibos de los depósitos, realizados.                                                  E)  Informe de solicitudes de  las recaudaciones  recibidas.</t>
  </si>
  <si>
    <t>Se le coloco el cumplimiento con los resultados del SIC.</t>
  </si>
  <si>
    <t>Restan 19 para completar la meta establecida en este trimestre.</t>
  </si>
  <si>
    <t>Restan un 12% para completar la meta establecida en este trimestre.</t>
  </si>
  <si>
    <t>Meta lograda.                                                  Análisis de las Informaciones Geoespaciales obtenidas del Ministerio de Agricultura.</t>
  </si>
  <si>
    <t>A) Acuse de recibido documento de compromiso de postulación.                                         B)  Matriz de Autodiagnóstico año 2021  y 2022 , Informe.                                       C) Matriz del Plan de Mejora, elaborado.</t>
  </si>
  <si>
    <t xml:space="preserve">A) Política y Procedimiento aprobados y divulgados.                             B) Borrador de metodologías para el manejo de materiales y  desechos.                                           C) Comunicaciones o correo de la convocatoria para la divulgación del Plan de Media Ambiente, Fotos.                                         D) Orden de Compra, solicitud de compra, Material adquirido </t>
  </si>
  <si>
    <t>A) Comunicación  estableciendo el equipo,
Minutas de Reuniones.                     B)Plan y Cronograma de actividades del Programa de Motivación.                                           C) Resultados de Encuesta de Clima Organizacional.
Resultados de Encuesta de Satisfacción de Empleado.                                      D) Plan Anual de Capacitaciones,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</si>
</sst>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family val="2"/>
    </font>
    <font>
      <sz val="10"/>
      <name val="Arial"/>
      <family val="2"/>
      <charset val="1"/>
    </font>
    <font>
      <sz val="11"/>
      <color indexed="8"/>
      <name val="Calibri"/>
      <family val="2"/>
    </font>
    <font>
      <b/>
      <sz val="12"/>
      <color theme="0"/>
      <name val="Arial"/>
      <family val="2"/>
    </font>
    <font>
      <b/>
      <sz val="12"/>
      <name val="Arial"/>
      <family val="2"/>
    </font>
    <font>
      <sz val="12"/>
      <name val="Arial"/>
      <family val="2"/>
    </font>
    <font>
      <sz val="11"/>
      <color rgb="FF000000"/>
      <name val="Calibri"/>
      <family val="2"/>
      <charset val="1"/>
    </font>
    <font>
      <b/>
      <sz val="12"/>
      <color theme="1"/>
      <name val="Arial"/>
      <family val="2"/>
    </font>
    <font>
      <b/>
      <sz val="12"/>
      <color indexed="8"/>
      <name val="Arial"/>
      <family val="2"/>
    </font>
    <font>
      <sz val="12"/>
      <color theme="1"/>
      <name val="Arial"/>
      <family val="2"/>
    </font>
    <font>
      <sz val="12"/>
      <color indexed="8"/>
      <name val="Arial"/>
      <family val="2"/>
    </font>
    <font>
      <b/>
      <sz val="12"/>
      <name val="Wingdings 2"/>
      <family val="1"/>
      <charset val="2"/>
    </font>
    <font>
      <sz val="12"/>
      <color theme="1"/>
      <name val="Calibri"/>
      <family val="2"/>
      <scheme val="minor"/>
    </font>
    <font>
      <b/>
      <sz val="16"/>
      <name val="Arial"/>
      <family val="2"/>
    </font>
    <font>
      <sz val="8"/>
      <name val="Calibri"/>
      <family val="2"/>
      <scheme val="minor"/>
    </font>
    <font>
      <sz val="11"/>
      <name val="Gill Sans MT"/>
      <family val="2"/>
    </font>
    <font>
      <b/>
      <sz val="14"/>
      <name val="Arial"/>
      <family val="2"/>
    </font>
    <font>
      <sz val="16"/>
      <color indexed="8"/>
      <name val="Calibri"/>
      <family val="2"/>
    </font>
    <font>
      <sz val="16"/>
      <color theme="1"/>
      <name val="Calibri"/>
      <family val="2"/>
      <scheme val="minor"/>
    </font>
    <font>
      <sz val="14"/>
      <color theme="1"/>
      <name val="Calibri"/>
      <family val="2"/>
      <scheme val="minor"/>
    </font>
    <font>
      <b/>
      <sz val="16"/>
      <color indexed="8"/>
      <name val="Arial"/>
      <family val="2"/>
    </font>
    <font>
      <b/>
      <sz val="16"/>
      <name val="Calibri"/>
      <family val="2"/>
      <scheme val="minor"/>
    </font>
    <font>
      <b/>
      <sz val="14"/>
      <name val="Calibri"/>
      <family val="2"/>
      <scheme val="minor"/>
    </font>
    <font>
      <sz val="16"/>
      <name val="Arial"/>
      <family val="2"/>
    </font>
    <font>
      <b/>
      <sz val="16"/>
      <color theme="1"/>
      <name val="Calibri"/>
      <family val="2"/>
      <scheme val="minor"/>
    </font>
    <font>
      <sz val="16"/>
      <color indexed="8"/>
      <name val="Arial"/>
      <family val="2"/>
    </font>
    <font>
      <b/>
      <sz val="16"/>
      <name val="Wingdings 2"/>
      <family val="1"/>
      <charset val="2"/>
    </font>
    <font>
      <sz val="16"/>
      <color theme="1"/>
      <name val="Calibri Light"/>
      <family val="2"/>
      <scheme val="major"/>
    </font>
    <font>
      <u/>
      <sz val="16"/>
      <name val="Arial"/>
      <family val="2"/>
    </font>
    <font>
      <u/>
      <sz val="16"/>
      <color indexed="8"/>
      <name val="Arial"/>
      <family val="2"/>
    </font>
    <font>
      <sz val="16"/>
      <name val="Bookman Old Style"/>
      <family val="1"/>
    </font>
  </fonts>
  <fills count="18">
    <fill>
      <patternFill patternType="none"/>
    </fill>
    <fill>
      <patternFill patternType="gray125"/>
    </fill>
    <fill>
      <patternFill patternType="solid">
        <fgColor theme="4" tint="-0.249977111117893"/>
        <bgColor indexed="40"/>
      </patternFill>
    </fill>
    <fill>
      <patternFill patternType="solid">
        <fgColor theme="2" tint="-9.9978637043366805E-2"/>
        <bgColor indexed="23"/>
      </patternFill>
    </fill>
    <fill>
      <patternFill patternType="solid">
        <fgColor theme="0"/>
        <bgColor indexed="64"/>
      </patternFill>
    </fill>
    <fill>
      <patternFill patternType="solid">
        <fgColor indexed="9"/>
        <bgColor indexed="26"/>
      </patternFill>
    </fill>
    <fill>
      <patternFill patternType="solid">
        <fgColor theme="0" tint="-0.24997711111789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23"/>
      </patternFill>
    </fill>
    <fill>
      <patternFill patternType="solid">
        <fgColor theme="0" tint="-0.249977111117893"/>
        <bgColor indexed="31"/>
      </patternFill>
    </fill>
    <fill>
      <patternFill patternType="solid">
        <fgColor theme="3" tint="0.79998168889431442"/>
        <bgColor indexed="23"/>
      </patternFill>
    </fill>
    <fill>
      <patternFill patternType="solid">
        <fgColor theme="3" tint="0.79998168889431442"/>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9900"/>
        <bgColor indexed="64"/>
      </patternFill>
    </fill>
  </fills>
  <borders count="43">
    <border>
      <left/>
      <right/>
      <top/>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8">
    <xf numFmtId="0" fontId="0" fillId="0" borderId="0"/>
    <xf numFmtId="9" fontId="1" fillId="0" borderId="0" applyFont="0" applyFill="0" applyBorder="0" applyAlignment="0" applyProtection="0"/>
    <xf numFmtId="0" fontId="3" fillId="0" borderId="0"/>
    <xf numFmtId="0" fontId="5" fillId="0" borderId="0"/>
    <xf numFmtId="0" fontId="3" fillId="0" borderId="0"/>
    <xf numFmtId="0" fontId="6"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3" fillId="0" borderId="0"/>
    <xf numFmtId="164" fontId="1" fillId="0" borderId="0" applyFont="0" applyFill="0" applyBorder="0" applyAlignment="0" applyProtection="0"/>
    <xf numFmtId="9" fontId="6" fillId="0" borderId="0" applyFont="0" applyFill="0" applyBorder="0" applyAlignment="0" applyProtection="0"/>
  </cellStyleXfs>
  <cellXfs count="252">
    <xf numFmtId="0" fontId="0" fillId="0" borderId="0" xfId="0"/>
    <xf numFmtId="0" fontId="7" fillId="7" borderId="7"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4" borderId="7" xfId="0" applyFont="1" applyFill="1" applyBorder="1" applyAlignment="1">
      <alignment horizontal="left" vertical="center" wrapText="1"/>
    </xf>
    <xf numFmtId="0" fontId="13" fillId="4" borderId="7"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4" borderId="7" xfId="0" applyFont="1" applyFill="1" applyBorder="1" applyAlignment="1">
      <alignment horizontal="left" vertical="center" wrapText="1"/>
    </xf>
    <xf numFmtId="9" fontId="13" fillId="4" borderId="7" xfId="1" applyFont="1" applyFill="1" applyBorder="1" applyAlignment="1">
      <alignment horizontal="center" vertical="center"/>
    </xf>
    <xf numFmtId="9" fontId="13" fillId="4" borderId="7" xfId="1" applyFont="1" applyFill="1" applyBorder="1" applyAlignment="1" applyProtection="1">
      <alignment horizontal="center" vertical="center"/>
      <protection locked="0"/>
    </xf>
    <xf numFmtId="9" fontId="14" fillId="4" borderId="7" xfId="1" applyFont="1" applyFill="1" applyBorder="1" applyAlignment="1">
      <alignment horizontal="center" vertical="center"/>
    </xf>
    <xf numFmtId="9" fontId="14" fillId="4" borderId="7" xfId="17" applyFont="1" applyFill="1" applyBorder="1" applyAlignment="1">
      <alignment horizontal="center" vertical="center"/>
    </xf>
    <xf numFmtId="0" fontId="15" fillId="4" borderId="7" xfId="0" applyFont="1" applyFill="1" applyBorder="1" applyAlignment="1">
      <alignment horizontal="center" vertical="center"/>
    </xf>
    <xf numFmtId="0" fontId="13" fillId="0" borderId="7" xfId="0" applyFont="1" applyBorder="1" applyAlignment="1">
      <alignment horizontal="center" vertical="center" wrapText="1"/>
    </xf>
    <xf numFmtId="0" fontId="16" fillId="0" borderId="7" xfId="0" applyFont="1" applyBorder="1" applyAlignment="1">
      <alignment horizontal="center" vertical="center"/>
    </xf>
    <xf numFmtId="0" fontId="13" fillId="4" borderId="7" xfId="1" applyNumberFormat="1" applyFont="1" applyFill="1" applyBorder="1" applyAlignment="1" applyProtection="1">
      <alignment horizontal="center" vertical="center"/>
      <protection locked="0"/>
    </xf>
    <xf numFmtId="1" fontId="14" fillId="4" borderId="7" xfId="17" applyNumberFormat="1" applyFont="1" applyFill="1" applyBorder="1" applyAlignment="1">
      <alignment horizontal="center" vertical="center"/>
    </xf>
    <xf numFmtId="0" fontId="13" fillId="0" borderId="7" xfId="0" applyFont="1" applyBorder="1" applyAlignment="1">
      <alignment horizontal="left" vertical="center" wrapText="1"/>
    </xf>
    <xf numFmtId="0" fontId="7" fillId="7" borderId="7" xfId="0" applyFont="1" applyFill="1" applyBorder="1" applyAlignment="1">
      <alignment horizontal="center"/>
    </xf>
    <xf numFmtId="0" fontId="13" fillId="4" borderId="7" xfId="0" applyFont="1" applyFill="1" applyBorder="1" applyAlignment="1">
      <alignment vertical="center" wrapText="1"/>
    </xf>
    <xf numFmtId="1" fontId="13" fillId="4" borderId="7" xfId="16" applyNumberFormat="1" applyFont="1" applyFill="1" applyBorder="1" applyAlignment="1">
      <alignment horizontal="center" vertical="center"/>
    </xf>
    <xf numFmtId="0" fontId="7" fillId="13" borderId="21" xfId="0" applyFont="1" applyFill="1" applyBorder="1" applyAlignment="1">
      <alignment horizontal="center" vertical="center" wrapText="1"/>
    </xf>
    <xf numFmtId="0" fontId="11" fillId="8"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4" borderId="7" xfId="0" applyFont="1" applyFill="1" applyBorder="1" applyAlignment="1">
      <alignment vertical="center" wrapText="1"/>
    </xf>
    <xf numFmtId="0" fontId="13" fillId="0" borderId="22" xfId="0" applyFont="1" applyBorder="1" applyAlignment="1">
      <alignment horizontal="center" vertical="center" wrapText="1"/>
    </xf>
    <xf numFmtId="1" fontId="14" fillId="0" borderId="7" xfId="17" applyNumberFormat="1" applyFont="1" applyFill="1" applyBorder="1" applyAlignment="1">
      <alignment horizontal="center" vertical="center"/>
    </xf>
    <xf numFmtId="0" fontId="13" fillId="4" borderId="22" xfId="0" applyFont="1" applyFill="1" applyBorder="1" applyAlignment="1">
      <alignment horizontal="center" vertical="center" wrapText="1"/>
    </xf>
    <xf numFmtId="9" fontId="13" fillId="0" borderId="7" xfId="1" applyFont="1" applyFill="1" applyBorder="1" applyAlignment="1">
      <alignment horizontal="center" vertical="center"/>
    </xf>
    <xf numFmtId="9" fontId="14" fillId="0" borderId="7" xfId="1" applyFont="1" applyFill="1" applyBorder="1" applyAlignment="1">
      <alignment horizontal="center" vertical="center"/>
    </xf>
    <xf numFmtId="9" fontId="13" fillId="0" borderId="7" xfId="1" applyFont="1" applyFill="1" applyBorder="1" applyAlignment="1" applyProtection="1">
      <alignment horizontal="center" vertical="center"/>
      <protection locked="0"/>
    </xf>
    <xf numFmtId="0" fontId="15" fillId="14" borderId="7" xfId="0" applyFont="1" applyFill="1" applyBorder="1" applyAlignment="1">
      <alignment horizontal="center" vertical="center"/>
    </xf>
    <xf numFmtId="0" fontId="13" fillId="0" borderId="8" xfId="0" applyFont="1" applyBorder="1" applyAlignment="1">
      <alignment horizontal="center" vertical="center" wrapText="1"/>
    </xf>
    <xf numFmtId="0" fontId="13" fillId="0" borderId="7" xfId="0" applyFont="1" applyBorder="1" applyAlignment="1">
      <alignment vertical="center" wrapText="1"/>
    </xf>
    <xf numFmtId="0" fontId="13" fillId="4" borderId="8" xfId="0" applyFont="1" applyFill="1" applyBorder="1" applyAlignment="1">
      <alignment horizontal="left" vertical="center" wrapText="1"/>
    </xf>
    <xf numFmtId="0" fontId="0" fillId="0" borderId="0" xfId="0" applyBorder="1"/>
    <xf numFmtId="0" fontId="13" fillId="4" borderId="23" xfId="0" applyFont="1" applyFill="1" applyBorder="1" applyAlignment="1">
      <alignment horizontal="center" vertical="center"/>
    </xf>
    <xf numFmtId="0" fontId="16" fillId="0" borderId="23" xfId="0" applyFont="1" applyBorder="1" applyAlignment="1">
      <alignment horizontal="center" vertical="center"/>
    </xf>
    <xf numFmtId="0" fontId="13" fillId="4" borderId="23" xfId="1" applyNumberFormat="1" applyFont="1" applyFill="1" applyBorder="1" applyAlignment="1" applyProtection="1">
      <alignment horizontal="center" vertical="center"/>
      <protection locked="0"/>
    </xf>
    <xf numFmtId="1" fontId="14" fillId="4" borderId="23" xfId="17" applyNumberFormat="1" applyFont="1" applyFill="1" applyBorder="1" applyAlignment="1">
      <alignment horizontal="center" vertical="center"/>
    </xf>
    <xf numFmtId="9" fontId="14" fillId="4" borderId="23" xfId="17" applyFont="1" applyFill="1" applyBorder="1" applyAlignment="1">
      <alignment horizontal="center" vertical="center"/>
    </xf>
    <xf numFmtId="0" fontId="16" fillId="4" borderId="23" xfId="0" applyFont="1" applyFill="1" applyBorder="1" applyAlignment="1">
      <alignment horizontal="center" vertical="center"/>
    </xf>
    <xf numFmtId="9" fontId="14" fillId="4" borderId="23" xfId="1" applyFont="1" applyFill="1" applyBorder="1" applyAlignment="1">
      <alignment horizontal="center" vertical="center"/>
    </xf>
    <xf numFmtId="9" fontId="19" fillId="0" borderId="23" xfId="17" applyFont="1" applyFill="1" applyBorder="1" applyAlignment="1">
      <alignment horizontal="center" vertical="center"/>
    </xf>
    <xf numFmtId="0" fontId="11" fillId="4" borderId="23" xfId="0" applyFont="1" applyFill="1" applyBorder="1" applyAlignment="1">
      <alignment horizontal="left" vertical="center" wrapText="1"/>
    </xf>
    <xf numFmtId="0" fontId="13" fillId="4" borderId="23" xfId="0" applyFont="1" applyFill="1" applyBorder="1" applyAlignment="1">
      <alignment horizontal="center" vertical="center" wrapText="1"/>
    </xf>
    <xf numFmtId="0" fontId="13" fillId="4" borderId="23" xfId="0" applyFont="1" applyFill="1" applyBorder="1" applyAlignment="1">
      <alignment horizontal="left" vertical="center" wrapText="1"/>
    </xf>
    <xf numFmtId="0" fontId="13" fillId="0" borderId="23" xfId="0" applyFont="1" applyBorder="1" applyAlignment="1">
      <alignment horizontal="center" vertical="center" wrapText="1"/>
    </xf>
    <xf numFmtId="9" fontId="13" fillId="0" borderId="23" xfId="1" applyFont="1" applyFill="1" applyBorder="1" applyAlignment="1">
      <alignment horizontal="center" vertical="center"/>
    </xf>
    <xf numFmtId="9" fontId="19" fillId="0" borderId="23" xfId="1" applyFont="1" applyFill="1" applyBorder="1" applyAlignment="1" applyProtection="1">
      <alignment horizontal="center" vertical="center"/>
      <protection locked="0"/>
    </xf>
    <xf numFmtId="9" fontId="19" fillId="0" borderId="23" xfId="17" applyFont="1" applyBorder="1" applyAlignment="1">
      <alignment horizontal="center" vertical="center"/>
    </xf>
    <xf numFmtId="3" fontId="13" fillId="0" borderId="7" xfId="0" applyNumberFormat="1" applyFont="1" applyBorder="1" applyAlignment="1">
      <alignment horizontal="center" vertical="center"/>
    </xf>
    <xf numFmtId="0" fontId="11" fillId="4" borderId="27" xfId="0" applyFont="1" applyFill="1" applyBorder="1" applyAlignment="1">
      <alignment horizontal="left" vertical="center" wrapText="1"/>
    </xf>
    <xf numFmtId="0" fontId="15" fillId="16" borderId="7" xfId="0" applyFont="1" applyFill="1" applyBorder="1" applyAlignment="1">
      <alignment horizontal="center" vertical="center"/>
    </xf>
    <xf numFmtId="0" fontId="16" fillId="0" borderId="0" xfId="0" applyFont="1"/>
    <xf numFmtId="0" fontId="20" fillId="0" borderId="0" xfId="0" applyFont="1" applyAlignment="1">
      <alignment horizontal="center" wrapText="1"/>
    </xf>
    <xf numFmtId="0" fontId="2" fillId="0" borderId="0" xfId="0" applyFont="1" applyAlignment="1">
      <alignment wrapText="1"/>
    </xf>
    <xf numFmtId="0" fontId="21" fillId="5" borderId="0" xfId="0" applyFont="1" applyFill="1" applyAlignment="1">
      <alignment horizontal="center"/>
    </xf>
    <xf numFmtId="0" fontId="22" fillId="5" borderId="0" xfId="0" applyFont="1" applyFill="1" applyAlignment="1">
      <alignment horizontal="center"/>
    </xf>
    <xf numFmtId="0" fontId="23" fillId="0" borderId="0" xfId="0" applyFont="1"/>
    <xf numFmtId="0" fontId="24" fillId="5" borderId="0" xfId="0" applyFont="1" applyFill="1" applyAlignment="1">
      <alignment horizontal="center"/>
    </xf>
    <xf numFmtId="0" fontId="21" fillId="5" borderId="0" xfId="0" applyFont="1" applyFill="1"/>
    <xf numFmtId="0" fontId="26" fillId="0" borderId="0" xfId="0" applyFont="1" applyAlignment="1">
      <alignment horizontal="center" wrapText="1"/>
    </xf>
    <xf numFmtId="0" fontId="27" fillId="0" borderId="32" xfId="0" applyFont="1" applyBorder="1" applyAlignment="1">
      <alignment wrapText="1"/>
    </xf>
    <xf numFmtId="0" fontId="27" fillId="0" borderId="0" xfId="0" applyFont="1" applyAlignment="1">
      <alignment wrapText="1"/>
    </xf>
    <xf numFmtId="0" fontId="17" fillId="0" borderId="0" xfId="0" applyFont="1" applyAlignment="1">
      <alignment wrapText="1"/>
    </xf>
    <xf numFmtId="0" fontId="29" fillId="5" borderId="0" xfId="0" applyFont="1" applyFill="1" applyAlignment="1">
      <alignment horizontal="center"/>
    </xf>
    <xf numFmtId="0" fontId="22" fillId="5" borderId="0" xfId="0" applyFont="1" applyFill="1"/>
    <xf numFmtId="9" fontId="27" fillId="0" borderId="32" xfId="0" applyNumberFormat="1" applyFont="1" applyBorder="1" applyAlignment="1">
      <alignment wrapText="1"/>
    </xf>
    <xf numFmtId="0" fontId="30" fillId="4" borderId="28" xfId="0" applyFont="1" applyFill="1" applyBorder="1" applyAlignment="1">
      <alignment horizontal="center" vertical="center"/>
    </xf>
    <xf numFmtId="9" fontId="31" fillId="0" borderId="0" xfId="0" applyNumberFormat="1" applyFont="1" applyAlignment="1">
      <alignment wrapText="1"/>
    </xf>
    <xf numFmtId="0" fontId="28" fillId="0" borderId="32" xfId="0" applyFont="1" applyBorder="1" applyAlignment="1">
      <alignment wrapText="1"/>
    </xf>
    <xf numFmtId="0" fontId="29" fillId="0" borderId="26" xfId="0" applyFont="1" applyBorder="1" applyAlignment="1">
      <alignment horizontal="center" vertical="center"/>
    </xf>
    <xf numFmtId="0" fontId="27" fillId="5" borderId="0" xfId="0" applyFont="1" applyFill="1" applyAlignment="1">
      <alignment horizontal="left"/>
    </xf>
    <xf numFmtId="0" fontId="32" fillId="5" borderId="26" xfId="0" applyFont="1" applyFill="1" applyBorder="1" applyAlignment="1">
      <alignment horizontal="center"/>
    </xf>
    <xf numFmtId="0" fontId="33" fillId="0" borderId="26" xfId="0" applyFont="1" applyBorder="1" applyAlignment="1">
      <alignment horizontal="center" vertical="center"/>
    </xf>
    <xf numFmtId="0" fontId="32" fillId="5" borderId="26" xfId="0" applyFont="1" applyFill="1" applyBorder="1"/>
    <xf numFmtId="0" fontId="22" fillId="0" borderId="0" xfId="0" applyFont="1" applyAlignment="1">
      <alignment wrapText="1"/>
    </xf>
    <xf numFmtId="9" fontId="0" fillId="0" borderId="0" xfId="0" applyNumberFormat="1" applyAlignment="1">
      <alignment wrapText="1"/>
    </xf>
    <xf numFmtId="0" fontId="17" fillId="5" borderId="0" xfId="0" applyFont="1" applyFill="1" applyAlignment="1">
      <alignment horizontal="center"/>
    </xf>
    <xf numFmtId="0" fontId="27" fillId="5" borderId="0" xfId="0" applyFont="1" applyFill="1" applyAlignment="1">
      <alignment horizontal="center"/>
    </xf>
    <xf numFmtId="0" fontId="27" fillId="5" borderId="0" xfId="0" applyFont="1" applyFill="1"/>
    <xf numFmtId="9" fontId="17" fillId="0" borderId="33" xfId="0" applyNumberFormat="1" applyFont="1" applyBorder="1" applyAlignment="1">
      <alignment wrapText="1"/>
    </xf>
    <xf numFmtId="0" fontId="22" fillId="0" borderId="34" xfId="0" applyFont="1" applyBorder="1" applyAlignment="1">
      <alignment wrapText="1"/>
    </xf>
    <xf numFmtId="0" fontId="17" fillId="0" borderId="34" xfId="0" applyFont="1" applyBorder="1" applyAlignment="1">
      <alignment wrapText="1"/>
    </xf>
    <xf numFmtId="9" fontId="28" fillId="0" borderId="0" xfId="0" applyNumberFormat="1" applyFont="1" applyAlignment="1">
      <alignment wrapText="1"/>
    </xf>
    <xf numFmtId="0" fontId="34" fillId="5" borderId="0" xfId="0" applyFont="1" applyFill="1" applyAlignment="1">
      <alignment horizontal="left"/>
    </xf>
    <xf numFmtId="0" fontId="34" fillId="5" borderId="0" xfId="0" applyFont="1" applyFill="1" applyAlignment="1">
      <alignment horizontal="center"/>
    </xf>
    <xf numFmtId="0" fontId="22" fillId="0" borderId="0" xfId="0" applyFont="1"/>
    <xf numFmtId="9" fontId="17" fillId="17" borderId="28" xfId="0" applyNumberFormat="1" applyFont="1" applyFill="1" applyBorder="1" applyAlignment="1">
      <alignment wrapText="1"/>
    </xf>
    <xf numFmtId="9" fontId="28" fillId="15" borderId="28" xfId="0" applyNumberFormat="1" applyFont="1" applyFill="1" applyBorder="1" applyAlignment="1">
      <alignment wrapText="1"/>
    </xf>
    <xf numFmtId="9" fontId="28" fillId="16" borderId="28" xfId="0" applyNumberFormat="1" applyFont="1" applyFill="1" applyBorder="1" applyAlignment="1">
      <alignment wrapText="1"/>
    </xf>
    <xf numFmtId="0" fontId="15" fillId="4" borderId="36" xfId="0" applyFont="1" applyFill="1" applyBorder="1" applyAlignment="1">
      <alignment horizontal="center" vertical="center"/>
    </xf>
    <xf numFmtId="0" fontId="13" fillId="4" borderId="36" xfId="0" applyFont="1" applyFill="1" applyBorder="1" applyAlignment="1">
      <alignment horizontal="center" vertical="center" wrapText="1"/>
    </xf>
    <xf numFmtId="0" fontId="13" fillId="4" borderId="36" xfId="0" applyFont="1" applyFill="1" applyBorder="1" applyAlignment="1">
      <alignment horizontal="left" vertical="center" wrapText="1"/>
    </xf>
    <xf numFmtId="9" fontId="13" fillId="4" borderId="36" xfId="1" applyFont="1" applyFill="1" applyBorder="1" applyAlignment="1">
      <alignment horizontal="center" vertical="center"/>
    </xf>
    <xf numFmtId="9" fontId="13" fillId="4" borderId="23" xfId="1" applyFont="1" applyFill="1" applyBorder="1" applyAlignment="1">
      <alignment horizontal="center" vertical="center"/>
    </xf>
    <xf numFmtId="9" fontId="19" fillId="4" borderId="23" xfId="17" applyFont="1" applyFill="1" applyBorder="1" applyAlignment="1">
      <alignment horizontal="center" vertical="center"/>
    </xf>
    <xf numFmtId="0" fontId="0" fillId="4" borderId="0" xfId="0" applyFill="1"/>
    <xf numFmtId="0" fontId="11" fillId="4" borderId="36"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3" fillId="4" borderId="37" xfId="0" applyFont="1" applyFill="1" applyBorder="1" applyAlignment="1">
      <alignment horizontal="center" vertical="center" wrapText="1"/>
    </xf>
    <xf numFmtId="0" fontId="13" fillId="4" borderId="37" xfId="0" applyFont="1" applyFill="1" applyBorder="1" applyAlignment="1">
      <alignment horizontal="left" vertical="center" wrapText="1"/>
    </xf>
    <xf numFmtId="0" fontId="15" fillId="4" borderId="37" xfId="0" applyFont="1" applyFill="1" applyBorder="1" applyAlignment="1">
      <alignment horizontal="center" vertical="center"/>
    </xf>
    <xf numFmtId="0" fontId="13" fillId="0" borderId="37" xfId="0" applyFont="1" applyBorder="1" applyAlignment="1">
      <alignment horizontal="center" vertical="center" wrapText="1"/>
    </xf>
    <xf numFmtId="0" fontId="16" fillId="4" borderId="7"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8" fillId="4"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6" fillId="0" borderId="0" xfId="0" applyFont="1" applyAlignment="1">
      <alignment wrapText="1"/>
    </xf>
    <xf numFmtId="0" fontId="13"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25" fillId="0" borderId="0" xfId="0" applyFont="1" applyBorder="1" applyAlignment="1">
      <alignment horizontal="center" vertical="center"/>
    </xf>
    <xf numFmtId="0" fontId="22" fillId="0" borderId="0" xfId="0" applyFont="1" applyBorder="1" applyAlignment="1">
      <alignment horizontal="center" wrapText="1"/>
    </xf>
    <xf numFmtId="0" fontId="28" fillId="0" borderId="0" xfId="0" applyFont="1" applyBorder="1" applyAlignment="1">
      <alignment horizontal="center" wrapText="1"/>
    </xf>
    <xf numFmtId="0" fontId="22" fillId="0" borderId="0" xfId="0" applyFont="1" applyBorder="1" applyAlignment="1">
      <alignment horizontal="center"/>
    </xf>
    <xf numFmtId="9" fontId="28" fillId="0" borderId="0" xfId="0" applyNumberFormat="1" applyFont="1" applyBorder="1" applyAlignment="1">
      <alignment horizontal="right" wrapText="1"/>
    </xf>
    <xf numFmtId="0" fontId="16" fillId="0" borderId="0" xfId="0" applyFont="1" applyBorder="1" applyAlignment="1">
      <alignment horizontal="center" vertical="center" wrapText="1"/>
    </xf>
    <xf numFmtId="0" fontId="11" fillId="4" borderId="40" xfId="0" applyFont="1" applyFill="1" applyBorder="1" applyAlignment="1">
      <alignment horizontal="left" vertical="center" wrapText="1"/>
    </xf>
    <xf numFmtId="0" fontId="13" fillId="4" borderId="40" xfId="0" applyFont="1" applyFill="1" applyBorder="1" applyAlignment="1">
      <alignment horizontal="center" vertical="center" wrapText="1"/>
    </xf>
    <xf numFmtId="0" fontId="13" fillId="4" borderId="40" xfId="0" applyFont="1" applyFill="1" applyBorder="1" applyAlignment="1">
      <alignment horizontal="center" vertical="center"/>
    </xf>
    <xf numFmtId="0" fontId="13" fillId="4" borderId="40" xfId="0" applyFont="1" applyFill="1" applyBorder="1" applyAlignment="1">
      <alignment horizontal="left" vertical="center" wrapText="1"/>
    </xf>
    <xf numFmtId="9" fontId="13" fillId="4" borderId="40" xfId="1" applyFont="1" applyFill="1" applyBorder="1" applyAlignment="1">
      <alignment horizontal="center" vertical="center"/>
    </xf>
    <xf numFmtId="9" fontId="13" fillId="4" borderId="40" xfId="1" applyFont="1" applyFill="1" applyBorder="1" applyAlignment="1" applyProtection="1">
      <alignment horizontal="center" vertical="center"/>
      <protection locked="0"/>
    </xf>
    <xf numFmtId="9" fontId="14" fillId="4" borderId="40" xfId="1" applyFont="1" applyFill="1" applyBorder="1" applyAlignment="1">
      <alignment horizontal="center" vertical="center"/>
    </xf>
    <xf numFmtId="9" fontId="14" fillId="4" borderId="40" xfId="17" applyFont="1" applyFill="1" applyBorder="1" applyAlignment="1">
      <alignment horizontal="center" vertical="center"/>
    </xf>
    <xf numFmtId="0" fontId="15" fillId="4" borderId="40" xfId="0" applyFont="1" applyFill="1" applyBorder="1" applyAlignment="1">
      <alignment horizontal="center" vertical="center"/>
    </xf>
    <xf numFmtId="0" fontId="13" fillId="0" borderId="40" xfId="0" applyFont="1" applyBorder="1" applyAlignment="1">
      <alignment horizontal="left" vertical="center" wrapText="1"/>
    </xf>
    <xf numFmtId="0" fontId="11" fillId="4" borderId="0" xfId="0" applyFont="1" applyFill="1" applyBorder="1" applyAlignment="1">
      <alignment horizontal="left" vertical="center" wrapText="1"/>
    </xf>
    <xf numFmtId="0" fontId="13" fillId="4" borderId="0" xfId="0" applyFont="1" applyFill="1" applyBorder="1" applyAlignment="1">
      <alignment horizontal="center" vertical="center"/>
    </xf>
    <xf numFmtId="0" fontId="13" fillId="4" borderId="0" xfId="0" applyFont="1" applyFill="1" applyBorder="1" applyAlignment="1">
      <alignment horizontal="left" vertical="center" wrapText="1"/>
    </xf>
    <xf numFmtId="9" fontId="13" fillId="4" borderId="0" xfId="1" applyFont="1" applyFill="1" applyBorder="1" applyAlignment="1">
      <alignment horizontal="center" vertical="center"/>
    </xf>
    <xf numFmtId="9" fontId="13" fillId="4" borderId="0" xfId="1" applyFont="1" applyFill="1" applyBorder="1" applyAlignment="1" applyProtection="1">
      <alignment horizontal="center" vertical="center"/>
      <protection locked="0"/>
    </xf>
    <xf numFmtId="9" fontId="14" fillId="4" borderId="0" xfId="1" applyFont="1" applyFill="1" applyBorder="1" applyAlignment="1">
      <alignment horizontal="center" vertical="center"/>
    </xf>
    <xf numFmtId="9" fontId="14" fillId="4" borderId="0" xfId="17" applyFont="1" applyFill="1" applyBorder="1" applyAlignment="1">
      <alignment horizontal="center" vertical="center"/>
    </xf>
    <xf numFmtId="0" fontId="15" fillId="4" borderId="0" xfId="0" applyFont="1" applyFill="1" applyBorder="1" applyAlignment="1">
      <alignment horizontal="center" vertical="center"/>
    </xf>
    <xf numFmtId="0" fontId="13" fillId="0" borderId="40" xfId="0" applyFont="1" applyBorder="1" applyAlignment="1">
      <alignment horizontal="center" vertical="center" wrapText="1"/>
    </xf>
    <xf numFmtId="0" fontId="15" fillId="16" borderId="40" xfId="0" applyFont="1" applyFill="1" applyBorder="1" applyAlignment="1">
      <alignment horizontal="center" vertical="center"/>
    </xf>
    <xf numFmtId="0" fontId="16" fillId="0" borderId="40" xfId="0" applyFont="1" applyBorder="1" applyAlignment="1">
      <alignment horizontal="center" vertical="center"/>
    </xf>
    <xf numFmtId="0" fontId="13" fillId="4" borderId="40" xfId="1" applyNumberFormat="1" applyFont="1" applyFill="1" applyBorder="1" applyAlignment="1" applyProtection="1">
      <alignment horizontal="center" vertical="center"/>
      <protection locked="0"/>
    </xf>
    <xf numFmtId="1" fontId="14" fillId="4" borderId="40" xfId="17" applyNumberFormat="1" applyFont="1" applyFill="1" applyBorder="1" applyAlignment="1">
      <alignment horizontal="center" vertical="center"/>
    </xf>
    <xf numFmtId="0" fontId="15" fillId="14" borderId="40" xfId="0" applyFont="1" applyFill="1" applyBorder="1" applyAlignment="1">
      <alignment horizontal="center" vertical="center"/>
    </xf>
    <xf numFmtId="9" fontId="13" fillId="0" borderId="40" xfId="1" applyFont="1" applyFill="1" applyBorder="1" applyAlignment="1">
      <alignment horizontal="center" vertical="center"/>
    </xf>
    <xf numFmtId="0" fontId="8" fillId="9" borderId="3" xfId="3" applyFont="1" applyFill="1" applyBorder="1" applyAlignment="1">
      <alignment horizontal="left" vertical="center" wrapText="1"/>
    </xf>
    <xf numFmtId="0" fontId="8" fillId="9" borderId="4" xfId="3" applyFont="1" applyFill="1" applyBorder="1" applyAlignment="1">
      <alignment horizontal="left" vertical="center" wrapText="1"/>
    </xf>
    <xf numFmtId="0" fontId="8" fillId="9" borderId="5" xfId="3" applyFont="1" applyFill="1" applyBorder="1" applyAlignment="1">
      <alignment horizontal="left" vertical="center" wrapText="1"/>
    </xf>
    <xf numFmtId="0" fontId="16" fillId="0" borderId="41" xfId="0" applyFont="1" applyBorder="1" applyAlignment="1">
      <alignment horizontal="center" vertical="center" wrapText="1"/>
    </xf>
    <xf numFmtId="0" fontId="9" fillId="9" borderId="3" xfId="3" applyFont="1" applyFill="1" applyBorder="1" applyAlignment="1">
      <alignment horizontal="left" vertical="center" wrapText="1"/>
    </xf>
    <xf numFmtId="0" fontId="9" fillId="9" borderId="4" xfId="3" applyFont="1" applyFill="1" applyBorder="1" applyAlignment="1">
      <alignment horizontal="left" vertical="center" wrapText="1"/>
    </xf>
    <xf numFmtId="0" fontId="9" fillId="9" borderId="5" xfId="3" applyFont="1" applyFill="1" applyBorder="1" applyAlignment="1">
      <alignment horizontal="left" vertical="center" wrapText="1"/>
    </xf>
    <xf numFmtId="0" fontId="7" fillId="7" borderId="7" xfId="0" applyFont="1" applyFill="1" applyBorder="1" applyAlignment="1">
      <alignment horizontal="center"/>
    </xf>
    <xf numFmtId="0" fontId="17" fillId="12" borderId="3"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8" fillId="10" borderId="7" xfId="3" applyFont="1" applyFill="1" applyBorder="1" applyAlignment="1">
      <alignment vertical="center" wrapText="1"/>
    </xf>
    <xf numFmtId="0" fontId="8" fillId="10" borderId="4" xfId="3" applyFont="1" applyFill="1" applyBorder="1" applyAlignment="1">
      <alignment vertical="center" wrapText="1"/>
    </xf>
    <xf numFmtId="0" fontId="8" fillId="10" borderId="5" xfId="3" applyFont="1" applyFill="1" applyBorder="1" applyAlignment="1">
      <alignment vertical="center" wrapText="1"/>
    </xf>
    <xf numFmtId="0" fontId="7" fillId="7" borderId="7" xfId="0" applyFont="1" applyFill="1" applyBorder="1" applyAlignment="1">
      <alignment horizontal="center" vertical="center"/>
    </xf>
    <xf numFmtId="0" fontId="7" fillId="7"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25" fillId="0" borderId="29" xfId="0" applyFont="1" applyBorder="1" applyAlignment="1">
      <alignment horizontal="center" vertical="center"/>
    </xf>
    <xf numFmtId="0" fontId="25" fillId="0" borderId="41"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0" xfId="0" applyFont="1" applyBorder="1" applyAlignment="1">
      <alignment horizontal="center" vertical="center"/>
    </xf>
    <xf numFmtId="0" fontId="25" fillId="0" borderId="24" xfId="0" applyFont="1" applyBorder="1" applyAlignment="1">
      <alignment horizontal="center" vertical="center"/>
    </xf>
    <xf numFmtId="0" fontId="25" fillId="0" borderId="2" xfId="0" applyFont="1" applyBorder="1" applyAlignment="1">
      <alignment horizontal="center" vertical="center"/>
    </xf>
    <xf numFmtId="0" fontId="25" fillId="0" borderId="26" xfId="0" applyFont="1" applyBorder="1" applyAlignment="1">
      <alignment horizontal="center" vertical="center"/>
    </xf>
    <xf numFmtId="0" fontId="25" fillId="0" borderId="25" xfId="0" applyFont="1" applyBorder="1" applyAlignment="1">
      <alignment horizontal="center" vertical="center"/>
    </xf>
    <xf numFmtId="0" fontId="9" fillId="3" borderId="3" xfId="8" applyFont="1" applyFill="1" applyBorder="1" applyAlignment="1">
      <alignment horizontal="left" vertical="center" wrapText="1"/>
    </xf>
    <xf numFmtId="0" fontId="9" fillId="3" borderId="4" xfId="8" applyFont="1" applyFill="1" applyBorder="1" applyAlignment="1">
      <alignment horizontal="left" vertical="center" wrapText="1"/>
    </xf>
    <xf numFmtId="0" fontId="9" fillId="3" borderId="5" xfId="8" applyFont="1" applyFill="1" applyBorder="1" applyAlignment="1">
      <alignment horizontal="left" vertical="center" wrapText="1"/>
    </xf>
    <xf numFmtId="0" fontId="8" fillId="3" borderId="6"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5" xfId="3" applyFont="1" applyFill="1" applyBorder="1" applyAlignment="1">
      <alignment horizontal="left" vertical="center" wrapText="1"/>
    </xf>
    <xf numFmtId="0" fontId="8" fillId="3" borderId="12" xfId="8" applyFont="1" applyFill="1" applyBorder="1" applyAlignment="1">
      <alignment horizontal="left" vertical="center" wrapText="1"/>
    </xf>
    <xf numFmtId="0" fontId="8" fillId="3" borderId="13" xfId="8" applyFont="1" applyFill="1" applyBorder="1" applyAlignment="1">
      <alignment horizontal="left" vertical="center" wrapText="1"/>
    </xf>
    <xf numFmtId="0" fontId="8" fillId="3" borderId="14" xfId="8" applyFont="1" applyFill="1" applyBorder="1" applyAlignment="1">
      <alignment horizontal="left" vertical="center" wrapText="1"/>
    </xf>
    <xf numFmtId="0" fontId="8" fillId="2" borderId="3" xfId="3" applyFont="1" applyFill="1" applyBorder="1" applyAlignment="1">
      <alignment vertical="center" wrapText="1"/>
    </xf>
    <xf numFmtId="0" fontId="8" fillId="2" borderId="4" xfId="3" applyFont="1" applyFill="1" applyBorder="1" applyAlignment="1">
      <alignment vertical="center" wrapText="1"/>
    </xf>
    <xf numFmtId="0" fontId="8" fillId="2" borderId="5" xfId="3" applyFont="1" applyFill="1" applyBorder="1" applyAlignment="1">
      <alignment vertical="center" wrapText="1"/>
    </xf>
    <xf numFmtId="0" fontId="8" fillId="9" borderId="3" xfId="3" applyFont="1" applyFill="1" applyBorder="1" applyAlignment="1">
      <alignment vertical="center" wrapText="1"/>
    </xf>
    <xf numFmtId="0" fontId="8" fillId="9" borderId="4" xfId="3" applyFont="1" applyFill="1" applyBorder="1" applyAlignment="1">
      <alignment vertical="center" wrapText="1"/>
    </xf>
    <xf numFmtId="0" fontId="8" fillId="9" borderId="5" xfId="3" applyFont="1" applyFill="1" applyBorder="1" applyAlignment="1">
      <alignment vertical="center" wrapText="1"/>
    </xf>
    <xf numFmtId="0" fontId="9" fillId="9" borderId="3" xfId="3" applyFont="1" applyFill="1" applyBorder="1" applyAlignment="1">
      <alignment vertical="top" wrapText="1"/>
    </xf>
    <xf numFmtId="0" fontId="9" fillId="9" borderId="4" xfId="3" applyFont="1" applyFill="1" applyBorder="1" applyAlignment="1">
      <alignment vertical="top" wrapText="1"/>
    </xf>
    <xf numFmtId="0" fontId="9" fillId="9" borderId="5" xfId="3" applyFont="1" applyFill="1" applyBorder="1" applyAlignment="1">
      <alignment vertical="top" wrapText="1"/>
    </xf>
    <xf numFmtId="0" fontId="8" fillId="10" borderId="3" xfId="3" applyFont="1" applyFill="1" applyBorder="1" applyAlignment="1">
      <alignment vertical="center" wrapText="1"/>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7" borderId="5" xfId="0" applyFont="1" applyFill="1" applyBorder="1" applyAlignment="1">
      <alignment horizont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8" fillId="2" borderId="9" xfId="3" applyFont="1" applyFill="1" applyBorder="1" applyAlignment="1">
      <alignment horizontal="left" vertical="center" wrapText="1"/>
    </xf>
    <xf numFmtId="0" fontId="8" fillId="2" borderId="10" xfId="3" applyFont="1" applyFill="1" applyBorder="1" applyAlignment="1">
      <alignment horizontal="left" vertical="center" wrapText="1"/>
    </xf>
    <xf numFmtId="0" fontId="8" fillId="2" borderId="11" xfId="3" applyFont="1" applyFill="1" applyBorder="1" applyAlignment="1">
      <alignment horizontal="left" vertical="center" wrapText="1"/>
    </xf>
    <xf numFmtId="0" fontId="4" fillId="4" borderId="0" xfId="0" applyFont="1" applyFill="1" applyAlignment="1">
      <alignment horizontal="center" vertical="center"/>
    </xf>
    <xf numFmtId="0" fontId="8" fillId="2" borderId="3"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5" xfId="3" applyFont="1" applyFill="1" applyBorder="1" applyAlignment="1">
      <alignment horizontal="left" vertical="center" wrapText="1"/>
    </xf>
    <xf numFmtId="0" fontId="8" fillId="3" borderId="3" xfId="8" applyFont="1" applyFill="1" applyBorder="1" applyAlignment="1">
      <alignment horizontal="left" vertical="center" wrapText="1"/>
    </xf>
    <xf numFmtId="0" fontId="8" fillId="3" borderId="4" xfId="8" applyFont="1" applyFill="1" applyBorder="1" applyAlignment="1">
      <alignment horizontal="left" vertical="center" wrapText="1"/>
    </xf>
    <xf numFmtId="0" fontId="8" fillId="3" borderId="5" xfId="8" applyFont="1" applyFill="1" applyBorder="1" applyAlignment="1">
      <alignment horizontal="left" vertical="center" wrapText="1"/>
    </xf>
    <xf numFmtId="0" fontId="8" fillId="3" borderId="9" xfId="8" applyFont="1" applyFill="1" applyBorder="1" applyAlignment="1">
      <alignment horizontal="left" vertical="center" wrapText="1"/>
    </xf>
    <xf numFmtId="0" fontId="8" fillId="3" borderId="10" xfId="8" applyFont="1" applyFill="1" applyBorder="1" applyAlignment="1">
      <alignment horizontal="left" vertical="center" wrapText="1"/>
    </xf>
    <xf numFmtId="0" fontId="8" fillId="3" borderId="11" xfId="8" applyFont="1" applyFill="1" applyBorder="1" applyAlignment="1">
      <alignment horizontal="left" vertical="center" wrapText="1"/>
    </xf>
    <xf numFmtId="0" fontId="9" fillId="3" borderId="15" xfId="8" applyFont="1" applyFill="1" applyBorder="1" applyAlignment="1">
      <alignment horizontal="left" vertical="center" wrapText="1"/>
    </xf>
    <xf numFmtId="0" fontId="9" fillId="3" borderId="16" xfId="8" applyFont="1" applyFill="1" applyBorder="1" applyAlignment="1">
      <alignment horizontal="left" vertical="center" wrapText="1"/>
    </xf>
    <xf numFmtId="0" fontId="9" fillId="3" borderId="17" xfId="8" applyFont="1" applyFill="1" applyBorder="1" applyAlignment="1">
      <alignment horizontal="left" vertical="center" wrapText="1"/>
    </xf>
    <xf numFmtId="0" fontId="9" fillId="3" borderId="18" xfId="8" applyFont="1" applyFill="1" applyBorder="1" applyAlignment="1">
      <alignment horizontal="left" vertical="center" wrapText="1"/>
    </xf>
    <xf numFmtId="0" fontId="9" fillId="3" borderId="12" xfId="8" applyFont="1" applyFill="1" applyBorder="1" applyAlignment="1">
      <alignment horizontal="left" vertical="center" wrapText="1"/>
    </xf>
    <xf numFmtId="0" fontId="9" fillId="3" borderId="19" xfId="8" applyFont="1" applyFill="1" applyBorder="1" applyAlignment="1">
      <alignment horizontal="left" vertical="center" wrapText="1"/>
    </xf>
    <xf numFmtId="0" fontId="9" fillId="3" borderId="20" xfId="8" applyFont="1" applyFill="1" applyBorder="1" applyAlignment="1">
      <alignment horizontal="left" vertical="center" wrapText="1"/>
    </xf>
    <xf numFmtId="0" fontId="8" fillId="11" borderId="6" xfId="3" applyFont="1" applyFill="1" applyBorder="1" applyAlignment="1">
      <alignment horizontal="left" vertical="center" wrapText="1"/>
    </xf>
    <xf numFmtId="0" fontId="8" fillId="11" borderId="4" xfId="3" applyFont="1" applyFill="1" applyBorder="1" applyAlignment="1">
      <alignment horizontal="left" vertical="center" wrapText="1"/>
    </xf>
    <xf numFmtId="0" fontId="8" fillId="9" borderId="7" xfId="3" applyFont="1" applyFill="1" applyBorder="1" applyAlignment="1">
      <alignment vertical="center" wrapText="1"/>
    </xf>
    <xf numFmtId="9" fontId="28" fillId="0" borderId="32" xfId="0" applyNumberFormat="1" applyFont="1" applyBorder="1" applyAlignment="1">
      <alignment horizontal="center" wrapText="1"/>
    </xf>
    <xf numFmtId="9" fontId="28" fillId="0" borderId="0" xfId="0" applyNumberFormat="1" applyFont="1" applyBorder="1" applyAlignment="1">
      <alignment horizontal="center" wrapText="1"/>
    </xf>
    <xf numFmtId="0" fontId="28" fillId="0" borderId="24" xfId="0" applyFont="1" applyBorder="1" applyAlignment="1">
      <alignment horizontal="center" wrapText="1"/>
    </xf>
    <xf numFmtId="0" fontId="22" fillId="0" borderId="38" xfId="0" applyFont="1" applyBorder="1" applyAlignment="1">
      <alignment horizontal="center" wrapText="1"/>
    </xf>
    <xf numFmtId="0" fontId="22" fillId="0" borderId="41" xfId="0" applyFont="1" applyBorder="1" applyAlignment="1">
      <alignment horizontal="center" wrapText="1"/>
    </xf>
    <xf numFmtId="0" fontId="22" fillId="0" borderId="39" xfId="0" applyFont="1" applyBorder="1" applyAlignment="1">
      <alignment horizontal="center" wrapText="1"/>
    </xf>
    <xf numFmtId="9" fontId="22" fillId="0" borderId="32" xfId="0" applyNumberFormat="1" applyFont="1" applyBorder="1" applyAlignment="1">
      <alignment horizontal="center"/>
    </xf>
    <xf numFmtId="9" fontId="22" fillId="0" borderId="0" xfId="0" applyNumberFormat="1" applyFont="1" applyBorder="1" applyAlignment="1">
      <alignment horizontal="center"/>
    </xf>
    <xf numFmtId="0" fontId="22" fillId="0" borderId="24" xfId="0" applyFont="1" applyBorder="1" applyAlignment="1">
      <alignment horizontal="center"/>
    </xf>
    <xf numFmtId="9" fontId="28" fillId="0" borderId="33" xfId="0" applyNumberFormat="1" applyFont="1" applyBorder="1" applyAlignment="1">
      <alignment horizontal="right" wrapText="1"/>
    </xf>
    <xf numFmtId="9" fontId="28" fillId="0" borderId="42" xfId="0" applyNumberFormat="1" applyFont="1" applyBorder="1" applyAlignment="1">
      <alignment horizontal="right" wrapText="1"/>
    </xf>
    <xf numFmtId="9" fontId="28" fillId="0" borderId="35" xfId="0" applyNumberFormat="1" applyFont="1" applyBorder="1" applyAlignment="1">
      <alignment horizontal="right"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5" xfId="0" applyFont="1" applyBorder="1" applyAlignment="1">
      <alignment horizontal="center" vertical="center" wrapText="1"/>
    </xf>
    <xf numFmtId="0" fontId="22" fillId="0" borderId="2" xfId="0" applyFont="1" applyBorder="1" applyAlignment="1">
      <alignment horizontal="center"/>
    </xf>
    <xf numFmtId="0" fontId="22" fillId="0" borderId="26" xfId="0" applyFont="1" applyBorder="1" applyAlignment="1">
      <alignment horizontal="center"/>
    </xf>
    <xf numFmtId="0" fontId="22" fillId="0" borderId="25" xfId="0" applyFont="1" applyBorder="1" applyAlignment="1">
      <alignment horizontal="center"/>
    </xf>
    <xf numFmtId="9" fontId="22" fillId="0" borderId="32" xfId="0" applyNumberFormat="1" applyFont="1" applyBorder="1" applyAlignment="1">
      <alignment horizontal="center" wrapText="1"/>
    </xf>
    <xf numFmtId="9" fontId="22" fillId="0" borderId="0" xfId="0" applyNumberFormat="1" applyFont="1" applyBorder="1" applyAlignment="1">
      <alignment horizontal="center" wrapText="1"/>
    </xf>
    <xf numFmtId="0" fontId="22" fillId="0" borderId="24" xfId="0" applyFont="1" applyBorder="1" applyAlignment="1">
      <alignment horizontal="center" wrapText="1"/>
    </xf>
    <xf numFmtId="0" fontId="17" fillId="0" borderId="33" xfId="0" applyFont="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cellXfs>
  <cellStyles count="18">
    <cellStyle name="Millares" xfId="16" builtinId="3"/>
    <cellStyle name="Normal" xfId="0" builtinId="0"/>
    <cellStyle name="Normal 10" xfId="2" xr:uid="{965B3F28-3D5C-4DCE-9878-10883F03D806}"/>
    <cellStyle name="Normal 15" xfId="6" xr:uid="{B0FFE326-3997-4F2C-80F0-0C3D0551B34C}"/>
    <cellStyle name="Normal 16" xfId="8" xr:uid="{332697B7-E327-4724-825E-495D67DD86DE}"/>
    <cellStyle name="Normal 2" xfId="5" xr:uid="{B0BA5AAC-552C-4C2C-B994-1A00E59DAA39}"/>
    <cellStyle name="Normal 2 10" xfId="4" xr:uid="{4491FB80-A15D-4099-9691-AC7C49706A0F}"/>
    <cellStyle name="Normal 2 14" xfId="12" xr:uid="{24555EA0-0F9E-4557-BAE8-3F8AA5CE1DCB}"/>
    <cellStyle name="Normal 2 16" xfId="13" xr:uid="{4E2546AC-E2BF-4B55-8244-6259D22DCD5C}"/>
    <cellStyle name="Normal 2 19" xfId="15" xr:uid="{33B386F2-0D7A-4C93-8838-75E814AC9012}"/>
    <cellStyle name="Normal 2 23" xfId="9" xr:uid="{2DB83A02-06D9-43BF-AFA0-2B6E2CFB4383}"/>
    <cellStyle name="Normal 2 25" xfId="11" xr:uid="{10560A5A-F803-40A9-A584-7052974B490C}"/>
    <cellStyle name="Normal 2 26" xfId="10" xr:uid="{82CC6EF1-A98A-40ED-ABEF-298DF4760C3A}"/>
    <cellStyle name="Normal 3 2" xfId="7" xr:uid="{B1E8CFF9-C462-48ED-9E85-5DF4C8F15B80}"/>
    <cellStyle name="Normal 4" xfId="14" xr:uid="{9C532055-2637-45E5-A687-49B8EF66F277}"/>
    <cellStyle name="Normal 5" xfId="3" xr:uid="{9F33714E-5772-429D-9BA9-257A02FE795F}"/>
    <cellStyle name="Porcentaje" xfId="1" builtinId="5"/>
    <cellStyle name="Porcentual 3" xfId="17" xr:uid="{7699334B-CED2-4659-8331-CDBA590E7099}"/>
  </cellStyles>
  <dxfs count="123">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2" defaultPivotStyle="PivotStyleLight16"/>
  <colors>
    <mruColors>
      <color rgb="FF1A9D13"/>
      <color rgb="FF008000"/>
      <color rgb="FF0FA1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rgbClr val="002060"/>
                </a:solidFill>
                <a:latin typeface="Arial" panose="020B0604020202020204" pitchFamily="34" charset="0"/>
                <a:ea typeface="+mn-ea"/>
                <a:cs typeface="Arial" panose="020B0604020202020204" pitchFamily="34" charset="0"/>
              </a:defRPr>
            </a:pPr>
            <a:r>
              <a:rPr lang="es-DO" b="1">
                <a:solidFill>
                  <a:srgbClr val="002060"/>
                </a:solidFill>
                <a:latin typeface="Arial" panose="020B0604020202020204" pitchFamily="34" charset="0"/>
                <a:cs typeface="Arial" panose="020B0604020202020204" pitchFamily="34" charset="0"/>
              </a:rPr>
              <a:t>FOCO ESTRATÉGICO 1: Fortalecimiento Institucional</a:t>
            </a:r>
          </a:p>
        </c:rich>
      </c:tx>
      <c:layout>
        <c:manualLayout>
          <c:xMode val="edge"/>
          <c:yMode val="edge"/>
          <c:x val="8.10556826979352E-2"/>
          <c:y val="6.2880139721176717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rgbClr val="002060"/>
              </a:solidFill>
              <a:latin typeface="Arial" panose="020B0604020202020204" pitchFamily="34" charset="0"/>
              <a:ea typeface="+mn-ea"/>
              <a:cs typeface="Arial" panose="020B0604020202020204" pitchFamily="34" charset="0"/>
            </a:defRPr>
          </a:pPr>
          <a:endParaRPr lang="es-DO"/>
        </a:p>
      </c:txPr>
    </c:title>
    <c:autoTitleDeleted val="0"/>
    <c:plotArea>
      <c:layout>
        <c:manualLayout>
          <c:layoutTarget val="inner"/>
          <c:xMode val="edge"/>
          <c:yMode val="edge"/>
          <c:x val="8.602027469751139E-2"/>
          <c:y val="0.24594459594146195"/>
          <c:w val="0.88967030501009825"/>
          <c:h val="0.69468976729645404"/>
        </c:manualLayout>
      </c:layout>
      <c:barChart>
        <c:barDir val="col"/>
        <c:grouping val="stacked"/>
        <c:varyColors val="0"/>
        <c:ser>
          <c:idx val="0"/>
          <c:order val="0"/>
          <c:spPr>
            <a:solidFill>
              <a:srgbClr val="008000"/>
            </a:solidFill>
            <a:ln>
              <a:solidFill>
                <a:srgbClr val="008000"/>
              </a:solidFill>
            </a:ln>
            <a:effectLst/>
          </c:spPr>
          <c:invertIfNegative val="0"/>
          <c:val>
            <c:numRef>
              <c:f>'Monitoreo T2'!$M$27:$M$29</c:f>
              <c:numCache>
                <c:formatCode>0%</c:formatCode>
                <c:ptCount val="3"/>
                <c:pt idx="0">
                  <c:v>1</c:v>
                </c:pt>
                <c:pt idx="1">
                  <c:v>0.9642857142857143</c:v>
                </c:pt>
                <c:pt idx="2">
                  <c:v>1</c:v>
                </c:pt>
              </c:numCache>
            </c:numRef>
          </c:val>
          <c:extLst>
            <c:ext xmlns:c16="http://schemas.microsoft.com/office/drawing/2014/chart" uri="{C3380CC4-5D6E-409C-BE32-E72D297353CC}">
              <c16:uniqueId val="{00000000-E0E8-428F-BB7C-C73C645FA7B8}"/>
            </c:ext>
          </c:extLst>
        </c:ser>
        <c:ser>
          <c:idx val="1"/>
          <c:order val="1"/>
          <c:tx>
            <c:strRef>
              <c:f>'Monitoreo T2'!$M$27:$M$29</c:f>
              <c:strCache>
                <c:ptCount val="3"/>
                <c:pt idx="0">
                  <c:v>100%</c:v>
                </c:pt>
                <c:pt idx="1">
                  <c:v>96%</c:v>
                </c:pt>
                <c:pt idx="2">
                  <c:v>100%</c:v>
                </c:pt>
              </c:strCache>
            </c:strRef>
          </c:tx>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E0E8-428F-BB7C-C73C645FA7B8}"/>
            </c:ext>
          </c:extLst>
        </c:ser>
        <c:dLbls>
          <c:showLegendKey val="0"/>
          <c:showVal val="0"/>
          <c:showCatName val="0"/>
          <c:showSerName val="0"/>
          <c:showPercent val="0"/>
          <c:showBubbleSize val="0"/>
        </c:dLbls>
        <c:gapWidth val="150"/>
        <c:overlap val="100"/>
        <c:axId val="1670518512"/>
        <c:axId val="1670518096"/>
      </c:barChart>
      <c:catAx>
        <c:axId val="1670518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Arial Black" panose="020B0A04020102020204" pitchFamily="34" charset="0"/>
                <a:ea typeface="+mn-ea"/>
                <a:cs typeface="+mn-cs"/>
              </a:defRPr>
            </a:pPr>
            <a:endParaRPr lang="es-DO"/>
          </a:p>
        </c:txPr>
        <c:crossAx val="1670518096"/>
        <c:crosses val="autoZero"/>
        <c:auto val="1"/>
        <c:lblAlgn val="ctr"/>
        <c:lblOffset val="100"/>
        <c:noMultiLvlLbl val="0"/>
      </c:catAx>
      <c:valAx>
        <c:axId val="1670518096"/>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Arial Black" panose="020B0A04020102020204" pitchFamily="34" charset="0"/>
                <a:ea typeface="+mn-ea"/>
                <a:cs typeface="+mn-cs"/>
              </a:defRPr>
            </a:pPr>
            <a:endParaRPr lang="es-DO"/>
          </a:p>
        </c:txPr>
        <c:crossAx val="1670518512"/>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 </a:t>
            </a:r>
            <a:r>
              <a:rPr lang="es-DO" b="1">
                <a:solidFill>
                  <a:schemeClr val="tx1"/>
                </a:solidFill>
              </a:rPr>
              <a:t>Avance del Trimestre Abril - Junio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spPr>
            <a:solidFill>
              <a:srgbClr val="1A9D13"/>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2-542F-4744-98FA-14960321F0C4}"/>
              </c:ext>
            </c:extLst>
          </c:dPt>
          <c:dPt>
            <c:idx val="2"/>
            <c:invertIfNegative val="0"/>
            <c:bubble3D val="0"/>
            <c:spPr>
              <a:solidFill>
                <a:srgbClr val="FF0000"/>
              </a:solidFill>
              <a:ln>
                <a:noFill/>
              </a:ln>
              <a:effectLst/>
            </c:spPr>
            <c:extLst>
              <c:ext xmlns:c16="http://schemas.microsoft.com/office/drawing/2014/chart" uri="{C3380CC4-5D6E-409C-BE32-E72D297353CC}">
                <c16:uniqueId val="{00000003-542F-4744-98FA-14960321F0C4}"/>
              </c:ext>
            </c:extLst>
          </c:dPt>
          <c:cat>
            <c:strRef>
              <c:f>'Monitoreo T2'!$M$145:$M$147</c:f>
              <c:strCache>
                <c:ptCount val="3"/>
                <c:pt idx="0">
                  <c:v>Logrado</c:v>
                </c:pt>
                <c:pt idx="1">
                  <c:v>Avanzado</c:v>
                </c:pt>
                <c:pt idx="2">
                  <c:v>No logrado</c:v>
                </c:pt>
              </c:strCache>
            </c:strRef>
          </c:cat>
          <c:val>
            <c:numRef>
              <c:f>'Monitoreo T2'!$Q$145:$Q$147</c:f>
              <c:numCache>
                <c:formatCode>0%</c:formatCode>
                <c:ptCount val="3"/>
                <c:pt idx="0">
                  <c:v>0.88</c:v>
                </c:pt>
                <c:pt idx="1">
                  <c:v>0.08</c:v>
                </c:pt>
                <c:pt idx="2">
                  <c:v>0.04</c:v>
                </c:pt>
              </c:numCache>
            </c:numRef>
          </c:val>
          <c:extLst>
            <c:ext xmlns:c16="http://schemas.microsoft.com/office/drawing/2014/chart" uri="{C3380CC4-5D6E-409C-BE32-E72D297353CC}">
              <c16:uniqueId val="{00000000-542F-4744-98FA-14960321F0C4}"/>
            </c:ext>
          </c:extLst>
        </c:ser>
        <c:ser>
          <c:idx val="1"/>
          <c:order val="1"/>
          <c:spPr>
            <a:solidFill>
              <a:schemeClr val="accent2"/>
            </a:solidFill>
            <a:ln>
              <a:noFill/>
            </a:ln>
            <a:effectLst/>
          </c:spPr>
          <c:invertIfNegative val="0"/>
          <c:cat>
            <c:strRef>
              <c:f>'Monitoreo T2'!$M$145:$M$147</c:f>
              <c:strCache>
                <c:ptCount val="3"/>
                <c:pt idx="0">
                  <c:v>Logrado</c:v>
                </c:pt>
                <c:pt idx="1">
                  <c:v>Avanzado</c:v>
                </c:pt>
                <c:pt idx="2">
                  <c:v>No logrado</c:v>
                </c:pt>
              </c:strCache>
            </c:strRef>
          </c:cat>
          <c:val>
            <c:numRef>
              <c:f>'Monitoreo T2'!$S$145:$S$147</c:f>
              <c:numCache>
                <c:formatCode>General</c:formatCode>
                <c:ptCount val="3"/>
              </c:numCache>
            </c:numRef>
          </c:val>
          <c:extLst>
            <c:ext xmlns:c16="http://schemas.microsoft.com/office/drawing/2014/chart" uri="{C3380CC4-5D6E-409C-BE32-E72D297353CC}">
              <c16:uniqueId val="{00000001-542F-4744-98FA-14960321F0C4}"/>
            </c:ext>
          </c:extLst>
        </c:ser>
        <c:dLbls>
          <c:showLegendKey val="0"/>
          <c:showVal val="0"/>
          <c:showCatName val="0"/>
          <c:showSerName val="0"/>
          <c:showPercent val="0"/>
          <c:showBubbleSize val="0"/>
        </c:dLbls>
        <c:gapWidth val="219"/>
        <c:overlap val="-27"/>
        <c:axId val="714983951"/>
        <c:axId val="714988527"/>
      </c:barChart>
      <c:catAx>
        <c:axId val="71498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Black" panose="020B0A04020102020204" pitchFamily="34" charset="0"/>
                <a:ea typeface="+mn-ea"/>
                <a:cs typeface="+mn-cs"/>
              </a:defRPr>
            </a:pPr>
            <a:endParaRPr lang="es-DO"/>
          </a:p>
        </c:txPr>
        <c:crossAx val="714988527"/>
        <c:crosses val="autoZero"/>
        <c:auto val="1"/>
        <c:lblAlgn val="ctr"/>
        <c:lblOffset val="100"/>
        <c:noMultiLvlLbl val="0"/>
      </c:catAx>
      <c:valAx>
        <c:axId val="71498852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Black" panose="020B0A04020102020204" pitchFamily="34" charset="0"/>
                <a:ea typeface="+mn-ea"/>
                <a:cs typeface="+mn-cs"/>
              </a:defRPr>
            </a:pPr>
            <a:endParaRPr lang="es-DO"/>
          </a:p>
        </c:txPr>
        <c:crossAx val="714983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solidFill>
                <a:latin typeface="Arial" panose="020B0604020202020204" pitchFamily="34" charset="0"/>
                <a:ea typeface="+mn-ea"/>
                <a:cs typeface="Arial" panose="020B0604020202020204" pitchFamily="34" charset="0"/>
              </a:defRPr>
            </a:pPr>
            <a:r>
              <a:rPr lang="es-DO" b="1">
                <a:solidFill>
                  <a:schemeClr val="tx1"/>
                </a:solidFill>
                <a:latin typeface="Arial" panose="020B0604020202020204" pitchFamily="34" charset="0"/>
                <a:cs typeface="Arial" panose="020B0604020202020204" pitchFamily="34" charset="0"/>
              </a:rPr>
              <a:t>FOCO  ESTRATÉGICO 2: Mejora de los Procesos Técnicos Catastrales</a:t>
            </a:r>
          </a:p>
        </c:rich>
      </c:tx>
      <c:layout>
        <c:manualLayout>
          <c:xMode val="edge"/>
          <c:yMode val="edge"/>
          <c:x val="1.7105848962999871E-2"/>
          <c:y val="3.8743097649153728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DO"/>
        </a:p>
      </c:txPr>
    </c:title>
    <c:autoTitleDeleted val="0"/>
    <c:plotArea>
      <c:layout>
        <c:manualLayout>
          <c:layoutTarget val="inner"/>
          <c:xMode val="edge"/>
          <c:yMode val="edge"/>
          <c:x val="8.5125331030369983E-2"/>
          <c:y val="0.28485949988794901"/>
          <c:w val="0.89865754923684182"/>
          <c:h val="0.64616559046434641"/>
        </c:manualLayout>
      </c:layout>
      <c:barChart>
        <c:barDir val="col"/>
        <c:grouping val="clustered"/>
        <c:varyColors val="0"/>
        <c:ser>
          <c:idx val="0"/>
          <c:order val="0"/>
          <c:spPr>
            <a:solidFill>
              <a:srgbClr val="008000"/>
            </a:solidFill>
            <a:ln>
              <a:noFill/>
            </a:ln>
            <a:effectLst/>
          </c:spPr>
          <c:invertIfNegative val="0"/>
          <c:cat>
            <c:numRef>
              <c:f>'Monitoreo T2'!$A$39:$A$41</c:f>
              <c:numCache>
                <c:formatCode>General</c:formatCode>
                <c:ptCount val="3"/>
                <c:pt idx="0">
                  <c:v>4</c:v>
                </c:pt>
                <c:pt idx="1">
                  <c:v>5</c:v>
                </c:pt>
                <c:pt idx="2">
                  <c:v>6</c:v>
                </c:pt>
              </c:numCache>
            </c:numRef>
          </c:cat>
          <c:val>
            <c:numRef>
              <c:f>'Monitoreo T2'!$M$39:$M$41</c:f>
              <c:numCache>
                <c:formatCode>0%</c:formatCode>
                <c:ptCount val="3"/>
                <c:pt idx="0">
                  <c:v>1</c:v>
                </c:pt>
                <c:pt idx="1">
                  <c:v>1</c:v>
                </c:pt>
                <c:pt idx="2">
                  <c:v>1</c:v>
                </c:pt>
              </c:numCache>
            </c:numRef>
          </c:val>
          <c:extLst>
            <c:ext xmlns:c16="http://schemas.microsoft.com/office/drawing/2014/chart" uri="{C3380CC4-5D6E-409C-BE32-E72D297353CC}">
              <c16:uniqueId val="{00000000-87A5-4B4F-9239-EE31D5CE6AB1}"/>
            </c:ext>
          </c:extLst>
        </c:ser>
        <c:dLbls>
          <c:showLegendKey val="0"/>
          <c:showVal val="0"/>
          <c:showCatName val="0"/>
          <c:showSerName val="0"/>
          <c:showPercent val="0"/>
          <c:showBubbleSize val="0"/>
        </c:dLbls>
        <c:gapWidth val="219"/>
        <c:overlap val="-27"/>
        <c:axId val="1421057024"/>
        <c:axId val="1712833968"/>
      </c:barChart>
      <c:catAx>
        <c:axId val="142105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 spcFirstLastPara="1" vertOverflow="ellipsis" wrap="square" anchor="ctr" anchorCtr="1"/>
          <a:lstStyle/>
          <a:p>
            <a:pPr>
              <a:defRPr sz="1100" b="0" i="0" u="none" strike="noStrike" kern="1200" baseline="0">
                <a:solidFill>
                  <a:schemeClr val="tx1"/>
                </a:solidFill>
                <a:latin typeface="Arial Black" panose="020B0A04020102020204" pitchFamily="34" charset="0"/>
                <a:ea typeface="+mn-ea"/>
                <a:cs typeface="+mn-cs"/>
              </a:defRPr>
            </a:pPr>
            <a:endParaRPr lang="es-DO"/>
          </a:p>
        </c:txPr>
        <c:crossAx val="1712833968"/>
        <c:crosses val="autoZero"/>
        <c:auto val="1"/>
        <c:lblAlgn val="ctr"/>
        <c:lblOffset val="100"/>
        <c:noMultiLvlLbl val="0"/>
      </c:catAx>
      <c:valAx>
        <c:axId val="1712833968"/>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Black" panose="020B0A04020102020204" pitchFamily="34" charset="0"/>
                <a:ea typeface="+mn-ea"/>
                <a:cs typeface="+mn-cs"/>
              </a:defRPr>
            </a:pPr>
            <a:endParaRPr lang="es-DO"/>
          </a:p>
        </c:txPr>
        <c:crossAx val="1421057024"/>
        <c:crosses val="autoZero"/>
        <c:crossBetween val="between"/>
        <c:majorUnit val="0.1"/>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r>
              <a:rPr lang="es-DO" b="1">
                <a:solidFill>
                  <a:sysClr val="windowText" lastClr="000000"/>
                </a:solidFill>
                <a:latin typeface="Arial" panose="020B0604020202020204" pitchFamily="34" charset="0"/>
                <a:cs typeface="Arial" panose="020B0604020202020204" pitchFamily="34" charset="0"/>
              </a:rPr>
              <a:t>FOCO ESTRATÉGICO 3:  Posicionamiento y Fortalecimiento de la imagen Institucional de la DGCN</a:t>
            </a:r>
          </a:p>
        </c:rich>
      </c:tx>
      <c:layout>
        <c:manualLayout>
          <c:xMode val="edge"/>
          <c:yMode val="edge"/>
          <c:x val="0.18854027944611473"/>
          <c:y val="2.3588495042893988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8.0909328590765217E-2"/>
          <c:y val="0.26331546666687888"/>
          <c:w val="0.89564744747425695"/>
          <c:h val="0.6585512167605615"/>
        </c:manualLayout>
      </c:layout>
      <c:barChart>
        <c:barDir val="col"/>
        <c:grouping val="clustered"/>
        <c:varyColors val="0"/>
        <c:ser>
          <c:idx val="0"/>
          <c:order val="0"/>
          <c:spPr>
            <a:solidFill>
              <a:srgbClr val="008000"/>
            </a:solidFill>
            <a:ln>
              <a:noFill/>
            </a:ln>
            <a:effectLst/>
          </c:spPr>
          <c:invertIfNegative val="0"/>
          <c:cat>
            <c:numRef>
              <c:f>'Monitoreo T2'!$A$53:$A$55</c:f>
              <c:numCache>
                <c:formatCode>General</c:formatCode>
                <c:ptCount val="3"/>
                <c:pt idx="0">
                  <c:v>7</c:v>
                </c:pt>
                <c:pt idx="1">
                  <c:v>8</c:v>
                </c:pt>
                <c:pt idx="2">
                  <c:v>9</c:v>
                </c:pt>
              </c:numCache>
            </c:numRef>
          </c:cat>
          <c:val>
            <c:numRef>
              <c:f>'Monitoreo T2'!$M$53:$M$55</c:f>
              <c:numCache>
                <c:formatCode>0%</c:formatCode>
                <c:ptCount val="3"/>
                <c:pt idx="0">
                  <c:v>1</c:v>
                </c:pt>
                <c:pt idx="1">
                  <c:v>1</c:v>
                </c:pt>
                <c:pt idx="2">
                  <c:v>1</c:v>
                </c:pt>
              </c:numCache>
            </c:numRef>
          </c:val>
          <c:extLst>
            <c:ext xmlns:c16="http://schemas.microsoft.com/office/drawing/2014/chart" uri="{C3380CC4-5D6E-409C-BE32-E72D297353CC}">
              <c16:uniqueId val="{00000000-C0CE-4EC3-AE96-0252FB8460F4}"/>
            </c:ext>
          </c:extLst>
        </c:ser>
        <c:dLbls>
          <c:showLegendKey val="0"/>
          <c:showVal val="0"/>
          <c:showCatName val="0"/>
          <c:showSerName val="0"/>
          <c:showPercent val="0"/>
          <c:showBubbleSize val="0"/>
        </c:dLbls>
        <c:gapWidth val="219"/>
        <c:overlap val="-27"/>
        <c:axId val="242311088"/>
        <c:axId val="242312336"/>
      </c:barChart>
      <c:catAx>
        <c:axId val="24231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Black" panose="020B0A04020102020204" pitchFamily="34" charset="0"/>
                <a:ea typeface="+mn-ea"/>
                <a:cs typeface="Arial" panose="020B0604020202020204" pitchFamily="34" charset="0"/>
              </a:defRPr>
            </a:pPr>
            <a:endParaRPr lang="es-DO"/>
          </a:p>
        </c:txPr>
        <c:crossAx val="242312336"/>
        <c:crosses val="autoZero"/>
        <c:auto val="1"/>
        <c:lblAlgn val="ctr"/>
        <c:lblOffset val="100"/>
        <c:noMultiLvlLbl val="0"/>
      </c:catAx>
      <c:valAx>
        <c:axId val="242312336"/>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Black" panose="020B0A04020102020204" pitchFamily="34" charset="0"/>
                <a:ea typeface="+mn-ea"/>
                <a:cs typeface="Arial" panose="020B0604020202020204" pitchFamily="34" charset="0"/>
              </a:defRPr>
            </a:pPr>
            <a:endParaRPr lang="es-DO"/>
          </a:p>
        </c:txPr>
        <c:crossAx val="24231108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DO" b="1">
                <a:solidFill>
                  <a:sysClr val="windowText" lastClr="000000"/>
                </a:solidFill>
                <a:latin typeface="Arial" panose="020B0604020202020204" pitchFamily="34" charset="0"/>
                <a:cs typeface="Arial" panose="020B0604020202020204" pitchFamily="34" charset="0"/>
              </a:rPr>
              <a:t>FOCO  ESTRATÉGICO 4: Integración de la Actividad Catastral en la República Dominicana</a:t>
            </a:r>
          </a:p>
        </c:rich>
      </c:tx>
      <c:layout>
        <c:manualLayout>
          <c:xMode val="edge"/>
          <c:yMode val="edge"/>
          <c:x val="1.7442481959141564E-2"/>
          <c:y val="2.9116840378042051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DO"/>
        </a:p>
      </c:txPr>
    </c:title>
    <c:autoTitleDeleted val="0"/>
    <c:plotArea>
      <c:layout>
        <c:manualLayout>
          <c:layoutTarget val="inner"/>
          <c:xMode val="edge"/>
          <c:yMode val="edge"/>
          <c:x val="7.0792901531033167E-2"/>
          <c:y val="0.26824655215030291"/>
          <c:w val="0.90509115050258582"/>
          <c:h val="0.66451207680293889"/>
        </c:manualLayout>
      </c:layout>
      <c:barChart>
        <c:barDir val="col"/>
        <c:grouping val="clustered"/>
        <c:varyColors val="0"/>
        <c:ser>
          <c:idx val="0"/>
          <c:order val="0"/>
          <c:tx>
            <c:v>10</c:v>
          </c:tx>
          <c:spPr>
            <a:solidFill>
              <a:srgbClr val="008000"/>
            </a:solidFill>
            <a:ln>
              <a:noFill/>
            </a:ln>
            <a:effectLst/>
          </c:spPr>
          <c:invertIfNegative val="0"/>
          <c:cat>
            <c:numRef>
              <c:f>'Monitoreo T2'!$A$68:$A$69</c:f>
              <c:numCache>
                <c:formatCode>General</c:formatCode>
                <c:ptCount val="2"/>
                <c:pt idx="0">
                  <c:v>10</c:v>
                </c:pt>
                <c:pt idx="1">
                  <c:v>11</c:v>
                </c:pt>
              </c:numCache>
            </c:numRef>
          </c:cat>
          <c:val>
            <c:numRef>
              <c:f>'Monitoreo T2'!$M$68:$M$69</c:f>
              <c:numCache>
                <c:formatCode>0%</c:formatCode>
                <c:ptCount val="2"/>
                <c:pt idx="0">
                  <c:v>1</c:v>
                </c:pt>
                <c:pt idx="1">
                  <c:v>1</c:v>
                </c:pt>
              </c:numCache>
            </c:numRef>
          </c:val>
          <c:extLst>
            <c:ext xmlns:c16="http://schemas.microsoft.com/office/drawing/2014/chart" uri="{C3380CC4-5D6E-409C-BE32-E72D297353CC}">
              <c16:uniqueId val="{00000000-21A5-4647-A351-693A70FCD979}"/>
            </c:ext>
          </c:extLst>
        </c:ser>
        <c:dLbls>
          <c:showLegendKey val="0"/>
          <c:showVal val="0"/>
          <c:showCatName val="0"/>
          <c:showSerName val="0"/>
          <c:showPercent val="0"/>
          <c:showBubbleSize val="0"/>
        </c:dLbls>
        <c:gapWidth val="219"/>
        <c:overlap val="-27"/>
        <c:axId val="240500528"/>
        <c:axId val="240501360"/>
      </c:barChart>
      <c:catAx>
        <c:axId val="24050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Black" panose="020B0A04020102020204" pitchFamily="34" charset="0"/>
                <a:ea typeface="+mn-ea"/>
                <a:cs typeface="+mn-cs"/>
              </a:defRPr>
            </a:pPr>
            <a:endParaRPr lang="es-DO"/>
          </a:p>
        </c:txPr>
        <c:crossAx val="240501360"/>
        <c:crosses val="autoZero"/>
        <c:auto val="1"/>
        <c:lblAlgn val="ctr"/>
        <c:lblOffset val="100"/>
        <c:noMultiLvlLbl val="0"/>
      </c:catAx>
      <c:valAx>
        <c:axId val="240501360"/>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Black" panose="020B0A04020102020204" pitchFamily="34" charset="0"/>
                <a:ea typeface="+mn-ea"/>
                <a:cs typeface="+mn-cs"/>
              </a:defRPr>
            </a:pPr>
            <a:endParaRPr lang="es-DO"/>
          </a:p>
        </c:txPr>
        <c:crossAx val="24050052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Arial Black" panose="020B0A04020102020204" pitchFamily="34" charset="0"/>
                <a:ea typeface="+mn-ea"/>
                <a:cs typeface="+mn-cs"/>
              </a:defRPr>
            </a:pPr>
            <a:r>
              <a:rPr lang="es-DO" sz="2400">
                <a:solidFill>
                  <a:sysClr val="windowText" lastClr="000000"/>
                </a:solidFill>
                <a:latin typeface="Arial Black" panose="020B0A04020102020204" pitchFamily="34" charset="0"/>
              </a:rPr>
              <a:t>Actividades</a:t>
            </a:r>
            <a:r>
              <a:rPr lang="es-DO" sz="2400" baseline="0">
                <a:solidFill>
                  <a:sysClr val="windowText" lastClr="000000"/>
                </a:solidFill>
                <a:latin typeface="Arial Black" panose="020B0A04020102020204" pitchFamily="34" charset="0"/>
              </a:rPr>
              <a:t> Rutinarias </a:t>
            </a:r>
            <a:endParaRPr lang="es-DO" sz="2400">
              <a:solidFill>
                <a:sysClr val="windowText" lastClr="000000"/>
              </a:solidFill>
              <a:latin typeface="Arial Black" panose="020B0A04020102020204" pitchFamily="34" charset="0"/>
            </a:endParaRP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Arial Black" panose="020B0A04020102020204" pitchFamily="34" charset="0"/>
              <a:ea typeface="+mn-ea"/>
              <a:cs typeface="+mn-cs"/>
            </a:defRPr>
          </a:pPr>
          <a:endParaRPr lang="es-DO"/>
        </a:p>
      </c:txPr>
    </c:title>
    <c:autoTitleDeleted val="0"/>
    <c:plotArea>
      <c:layout>
        <c:manualLayout>
          <c:layoutTarget val="inner"/>
          <c:xMode val="edge"/>
          <c:yMode val="edge"/>
          <c:x val="3.8421419893960411E-2"/>
          <c:y val="0.22376407655852587"/>
          <c:w val="0.94792939865634218"/>
          <c:h val="0.72387184086590228"/>
        </c:manualLayout>
      </c:layout>
      <c:barChart>
        <c:barDir val="col"/>
        <c:grouping val="clustered"/>
        <c:varyColors val="0"/>
        <c:ser>
          <c:idx val="0"/>
          <c:order val="0"/>
          <c:spPr>
            <a:solidFill>
              <a:srgbClr val="008000"/>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9E91-4D35-87C0-BEEFDE508E9A}"/>
              </c:ext>
            </c:extLst>
          </c:dPt>
          <c:dPt>
            <c:idx val="6"/>
            <c:invertIfNegative val="0"/>
            <c:bubble3D val="0"/>
            <c:spPr>
              <a:solidFill>
                <a:srgbClr val="FF0000"/>
              </a:solidFill>
              <a:ln>
                <a:noFill/>
              </a:ln>
              <a:effectLst/>
            </c:spPr>
            <c:extLst>
              <c:ext xmlns:c16="http://schemas.microsoft.com/office/drawing/2014/chart" uri="{C3380CC4-5D6E-409C-BE32-E72D297353CC}">
                <c16:uniqueId val="{00000002-BB2C-464B-A671-BF4C1927B10E}"/>
              </c:ext>
            </c:extLst>
          </c:dPt>
          <c:dPt>
            <c:idx val="7"/>
            <c:invertIfNegative val="0"/>
            <c:bubble3D val="0"/>
            <c:spPr>
              <a:solidFill>
                <a:srgbClr val="FFFF00"/>
              </a:solidFill>
              <a:ln>
                <a:noFill/>
              </a:ln>
              <a:effectLst/>
            </c:spPr>
            <c:extLst>
              <c:ext xmlns:c16="http://schemas.microsoft.com/office/drawing/2014/chart" uri="{C3380CC4-5D6E-409C-BE32-E72D297353CC}">
                <c16:uniqueId val="{00000003-BB2C-464B-A671-BF4C1927B10E}"/>
              </c:ext>
            </c:extLst>
          </c:dPt>
          <c:cat>
            <c:numRef>
              <c:f>'Monitoreo T2'!$A$75:$A$84</c:f>
              <c:numCache>
                <c:formatCode>General</c:formatCode>
                <c:ptCount val="10"/>
                <c:pt idx="0">
                  <c:v>12</c:v>
                </c:pt>
                <c:pt idx="1">
                  <c:v>13</c:v>
                </c:pt>
                <c:pt idx="2">
                  <c:v>14</c:v>
                </c:pt>
                <c:pt idx="3">
                  <c:v>15</c:v>
                </c:pt>
                <c:pt idx="4">
                  <c:v>16</c:v>
                </c:pt>
                <c:pt idx="5">
                  <c:v>17</c:v>
                </c:pt>
                <c:pt idx="6">
                  <c:v>18</c:v>
                </c:pt>
                <c:pt idx="7">
                  <c:v>19</c:v>
                </c:pt>
                <c:pt idx="8">
                  <c:v>20</c:v>
                </c:pt>
                <c:pt idx="9">
                  <c:v>21</c:v>
                </c:pt>
              </c:numCache>
            </c:numRef>
          </c:cat>
          <c:val>
            <c:numRef>
              <c:f>'Monitoreo T2'!$M$75:$M$84</c:f>
              <c:numCache>
                <c:formatCode>0%</c:formatCode>
                <c:ptCount val="10"/>
                <c:pt idx="0">
                  <c:v>0.88</c:v>
                </c:pt>
                <c:pt idx="1">
                  <c:v>0.98</c:v>
                </c:pt>
                <c:pt idx="2">
                  <c:v>1.3024</c:v>
                </c:pt>
                <c:pt idx="3">
                  <c:v>1</c:v>
                </c:pt>
                <c:pt idx="4">
                  <c:v>1</c:v>
                </c:pt>
                <c:pt idx="5">
                  <c:v>1</c:v>
                </c:pt>
                <c:pt idx="6">
                  <c:v>0.66</c:v>
                </c:pt>
                <c:pt idx="7">
                  <c:v>0.8</c:v>
                </c:pt>
                <c:pt idx="8">
                  <c:v>1</c:v>
                </c:pt>
                <c:pt idx="9">
                  <c:v>1</c:v>
                </c:pt>
              </c:numCache>
            </c:numRef>
          </c:val>
          <c:extLst>
            <c:ext xmlns:c16="http://schemas.microsoft.com/office/drawing/2014/chart" uri="{C3380CC4-5D6E-409C-BE32-E72D297353CC}">
              <c16:uniqueId val="{00000000-9E91-4D35-87C0-BEEFDE508E9A}"/>
            </c:ext>
          </c:extLst>
        </c:ser>
        <c:dLbls>
          <c:showLegendKey val="0"/>
          <c:showVal val="0"/>
          <c:showCatName val="0"/>
          <c:showSerName val="0"/>
          <c:showPercent val="0"/>
          <c:showBubbleSize val="0"/>
        </c:dLbls>
        <c:gapWidth val="219"/>
        <c:overlap val="-27"/>
        <c:axId val="408913248"/>
        <c:axId val="408914080"/>
      </c:barChart>
      <c:catAx>
        <c:axId val="40891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Black" panose="020B0A04020102020204" pitchFamily="34" charset="0"/>
                <a:ea typeface="+mn-ea"/>
                <a:cs typeface="+mn-cs"/>
              </a:defRPr>
            </a:pPr>
            <a:endParaRPr lang="es-DO"/>
          </a:p>
        </c:txPr>
        <c:crossAx val="408914080"/>
        <c:crosses val="autoZero"/>
        <c:auto val="1"/>
        <c:lblAlgn val="ctr"/>
        <c:lblOffset val="100"/>
        <c:noMultiLvlLbl val="0"/>
      </c:catAx>
      <c:valAx>
        <c:axId val="408914080"/>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Black" panose="020B0A04020102020204" pitchFamily="34" charset="0"/>
                <a:ea typeface="+mn-ea"/>
                <a:cs typeface="+mn-cs"/>
              </a:defRPr>
            </a:pPr>
            <a:endParaRPr lang="es-DO"/>
          </a:p>
        </c:txPr>
        <c:crossAx val="408913248"/>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Black" panose="020B0A04020102020204" pitchFamily="34" charset="0"/>
                <a:ea typeface="+mn-ea"/>
                <a:cs typeface="+mn-cs"/>
              </a:defRPr>
            </a:pPr>
            <a:r>
              <a:rPr lang="es-DO" sz="1800" b="0" i="0" baseline="0">
                <a:effectLst/>
              </a:rPr>
              <a:t>Actividades Rutinarias </a:t>
            </a:r>
            <a:endParaRPr lang="es-DO">
              <a:effectLst/>
            </a:endParaRPr>
          </a:p>
        </c:rich>
      </c:tx>
      <c:layout>
        <c:manualLayout>
          <c:xMode val="edge"/>
          <c:yMode val="edge"/>
          <c:x val="0.33390574787871868"/>
          <c:y val="6.007752744738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Black" panose="020B0A04020102020204" pitchFamily="34" charset="0"/>
              <a:ea typeface="+mn-ea"/>
              <a:cs typeface="+mn-cs"/>
            </a:defRPr>
          </a:pPr>
          <a:endParaRPr lang="es-DO"/>
        </a:p>
      </c:txPr>
    </c:title>
    <c:autoTitleDeleted val="0"/>
    <c:plotArea>
      <c:layout>
        <c:manualLayout>
          <c:layoutTarget val="inner"/>
          <c:xMode val="edge"/>
          <c:yMode val="edge"/>
          <c:x val="7.5996418164373886E-2"/>
          <c:y val="0.22464056608736163"/>
          <c:w val="0.87232175976288728"/>
          <c:h val="0.66965685608527636"/>
        </c:manualLayout>
      </c:layout>
      <c:barChart>
        <c:barDir val="col"/>
        <c:grouping val="clustered"/>
        <c:varyColors val="0"/>
        <c:ser>
          <c:idx val="0"/>
          <c:order val="0"/>
          <c:spPr>
            <a:solidFill>
              <a:srgbClr val="008000"/>
            </a:solidFill>
            <a:ln>
              <a:noFill/>
            </a:ln>
            <a:effectLst/>
          </c:spPr>
          <c:invertIfNegative val="0"/>
          <c:cat>
            <c:numRef>
              <c:f>'Monitoreo T2'!$A$85:$A$95</c:f>
              <c:numCache>
                <c:formatCode>General</c:formatCode>
                <c:ptCount val="11"/>
                <c:pt idx="0">
                  <c:v>22</c:v>
                </c:pt>
                <c:pt idx="1">
                  <c:v>23</c:v>
                </c:pt>
                <c:pt idx="2">
                  <c:v>24</c:v>
                </c:pt>
                <c:pt idx="3">
                  <c:v>25</c:v>
                </c:pt>
                <c:pt idx="4">
                  <c:v>26</c:v>
                </c:pt>
                <c:pt idx="5">
                  <c:v>27</c:v>
                </c:pt>
                <c:pt idx="6">
                  <c:v>28</c:v>
                </c:pt>
                <c:pt idx="7">
                  <c:v>29</c:v>
                </c:pt>
                <c:pt idx="8">
                  <c:v>30</c:v>
                </c:pt>
                <c:pt idx="9">
                  <c:v>31</c:v>
                </c:pt>
                <c:pt idx="10">
                  <c:v>32</c:v>
                </c:pt>
              </c:numCache>
            </c:numRef>
          </c:cat>
          <c:val>
            <c:numRef>
              <c:f>'Monitoreo T2'!$M$85:$M$95</c:f>
              <c:numCache>
                <c:formatCode>0%</c:formatCode>
                <c:ptCount val="11"/>
                <c:pt idx="0">
                  <c:v>1</c:v>
                </c:pt>
                <c:pt idx="1">
                  <c:v>1</c:v>
                </c:pt>
                <c:pt idx="2">
                  <c:v>1</c:v>
                </c:pt>
                <c:pt idx="3">
                  <c:v>1</c:v>
                </c:pt>
                <c:pt idx="4">
                  <c:v>1.0000000000000002</c:v>
                </c:pt>
                <c:pt idx="5">
                  <c:v>1</c:v>
                </c:pt>
                <c:pt idx="6">
                  <c:v>1</c:v>
                </c:pt>
                <c:pt idx="7">
                  <c:v>1</c:v>
                </c:pt>
                <c:pt idx="8">
                  <c:v>1</c:v>
                </c:pt>
                <c:pt idx="9">
                  <c:v>1</c:v>
                </c:pt>
                <c:pt idx="10">
                  <c:v>1</c:v>
                </c:pt>
              </c:numCache>
            </c:numRef>
          </c:val>
          <c:extLst>
            <c:ext xmlns:c16="http://schemas.microsoft.com/office/drawing/2014/chart" uri="{C3380CC4-5D6E-409C-BE32-E72D297353CC}">
              <c16:uniqueId val="{00000000-D699-4A67-A44F-B46D737F7892}"/>
            </c:ext>
          </c:extLst>
        </c:ser>
        <c:dLbls>
          <c:showLegendKey val="0"/>
          <c:showVal val="0"/>
          <c:showCatName val="0"/>
          <c:showSerName val="0"/>
          <c:showPercent val="0"/>
          <c:showBubbleSize val="0"/>
        </c:dLbls>
        <c:gapWidth val="219"/>
        <c:overlap val="-27"/>
        <c:axId val="251317760"/>
        <c:axId val="251316512"/>
      </c:barChart>
      <c:catAx>
        <c:axId val="25131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Black" panose="020B0A04020102020204" pitchFamily="34" charset="0"/>
                <a:ea typeface="+mn-ea"/>
                <a:cs typeface="+mn-cs"/>
              </a:defRPr>
            </a:pPr>
            <a:endParaRPr lang="es-DO"/>
          </a:p>
        </c:txPr>
        <c:crossAx val="251316512"/>
        <c:crosses val="autoZero"/>
        <c:auto val="1"/>
        <c:lblAlgn val="ctr"/>
        <c:lblOffset val="100"/>
        <c:noMultiLvlLbl val="0"/>
      </c:catAx>
      <c:valAx>
        <c:axId val="251316512"/>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Black" panose="020B0A04020102020204" pitchFamily="34" charset="0"/>
                <a:ea typeface="+mn-ea"/>
                <a:cs typeface="+mn-cs"/>
              </a:defRPr>
            </a:pPr>
            <a:endParaRPr lang="es-DO"/>
          </a:p>
        </c:txPr>
        <c:crossAx val="251317760"/>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DO" sz="1800" b="1" i="0" baseline="0">
                <a:solidFill>
                  <a:sysClr val="windowText" lastClr="000000"/>
                </a:solidFill>
                <a:effectLst/>
                <a:latin typeface="Arial Black" panose="020B0A04020102020204" pitchFamily="34" charset="0"/>
              </a:rPr>
              <a:t>Actividades Rutinarias </a:t>
            </a:r>
            <a:endParaRPr lang="es-DO" b="1">
              <a:solidFill>
                <a:sysClr val="windowText" lastClr="000000"/>
              </a:solidFill>
              <a:effectLst/>
              <a:latin typeface="Arial Black" panose="020B0A04020102020204" pitchFamily="34" charset="0"/>
            </a:endParaRPr>
          </a:p>
        </c:rich>
      </c:tx>
      <c:layout>
        <c:manualLayout>
          <c:xMode val="edge"/>
          <c:yMode val="edge"/>
          <c:x val="0.25908196283103085"/>
          <c:y val="5.02237133947410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DO"/>
        </a:p>
      </c:txPr>
    </c:title>
    <c:autoTitleDeleted val="0"/>
    <c:plotArea>
      <c:layout>
        <c:manualLayout>
          <c:layoutTarget val="inner"/>
          <c:xMode val="edge"/>
          <c:yMode val="edge"/>
          <c:x val="6.6195431044536304E-2"/>
          <c:y val="0.23570020501964789"/>
          <c:w val="0.92188060159209395"/>
          <c:h val="0.68894787482952846"/>
        </c:manualLayout>
      </c:layout>
      <c:barChart>
        <c:barDir val="col"/>
        <c:grouping val="clustered"/>
        <c:varyColors val="0"/>
        <c:ser>
          <c:idx val="0"/>
          <c:order val="0"/>
          <c:spPr>
            <a:solidFill>
              <a:srgbClr val="008000"/>
            </a:solidFill>
            <a:ln>
              <a:noFill/>
            </a:ln>
            <a:effectLst/>
          </c:spPr>
          <c:invertIfNegative val="0"/>
          <c:dPt>
            <c:idx val="12"/>
            <c:invertIfNegative val="0"/>
            <c:bubble3D val="0"/>
            <c:spPr>
              <a:solidFill>
                <a:srgbClr val="FFFF00"/>
              </a:solidFill>
              <a:ln>
                <a:noFill/>
              </a:ln>
              <a:effectLst/>
            </c:spPr>
            <c:extLst>
              <c:ext xmlns:c16="http://schemas.microsoft.com/office/drawing/2014/chart" uri="{C3380CC4-5D6E-409C-BE32-E72D297353CC}">
                <c16:uniqueId val="{00000001-3A6A-4161-BD10-6191D80FFF03}"/>
              </c:ext>
            </c:extLst>
          </c:dPt>
          <c:cat>
            <c:numRef>
              <c:f>'Monitoreo T2'!$A$96:$A$108</c:f>
              <c:numCache>
                <c:formatCode>General</c:formatCode>
                <c:ptCount val="13"/>
                <c:pt idx="0">
                  <c:v>33</c:v>
                </c:pt>
                <c:pt idx="1">
                  <c:v>34</c:v>
                </c:pt>
                <c:pt idx="2">
                  <c:v>35</c:v>
                </c:pt>
                <c:pt idx="3">
                  <c:v>36</c:v>
                </c:pt>
                <c:pt idx="4">
                  <c:v>37</c:v>
                </c:pt>
                <c:pt idx="5">
                  <c:v>38</c:v>
                </c:pt>
                <c:pt idx="6">
                  <c:v>39</c:v>
                </c:pt>
                <c:pt idx="7">
                  <c:v>40</c:v>
                </c:pt>
                <c:pt idx="8">
                  <c:v>41</c:v>
                </c:pt>
                <c:pt idx="9">
                  <c:v>42</c:v>
                </c:pt>
                <c:pt idx="10">
                  <c:v>43</c:v>
                </c:pt>
                <c:pt idx="11">
                  <c:v>44</c:v>
                </c:pt>
                <c:pt idx="12">
                  <c:v>45</c:v>
                </c:pt>
              </c:numCache>
            </c:numRef>
          </c:cat>
          <c:val>
            <c:numRef>
              <c:f>'Monitoreo T2'!$M$96:$M$108</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47C1-4E52-A2F4-D69527C2092A}"/>
            </c:ext>
          </c:extLst>
        </c:ser>
        <c:dLbls>
          <c:showLegendKey val="0"/>
          <c:showVal val="0"/>
          <c:showCatName val="0"/>
          <c:showSerName val="0"/>
          <c:showPercent val="0"/>
          <c:showBubbleSize val="0"/>
        </c:dLbls>
        <c:gapWidth val="219"/>
        <c:overlap val="-27"/>
        <c:axId val="2079512415"/>
        <c:axId val="2079513247"/>
      </c:barChart>
      <c:catAx>
        <c:axId val="207951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Black" panose="020B0A04020102020204" pitchFamily="34" charset="0"/>
                <a:ea typeface="+mn-ea"/>
                <a:cs typeface="+mn-cs"/>
              </a:defRPr>
            </a:pPr>
            <a:endParaRPr lang="es-DO"/>
          </a:p>
        </c:txPr>
        <c:crossAx val="2079513247"/>
        <c:crosses val="autoZero"/>
        <c:auto val="1"/>
        <c:lblAlgn val="ctr"/>
        <c:lblOffset val="100"/>
        <c:noMultiLvlLbl val="0"/>
      </c:catAx>
      <c:valAx>
        <c:axId val="2079513247"/>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Black" panose="020B0A04020102020204" pitchFamily="34" charset="0"/>
                <a:ea typeface="+mn-ea"/>
                <a:cs typeface="+mn-cs"/>
              </a:defRPr>
            </a:pPr>
            <a:endParaRPr lang="es-DO"/>
          </a:p>
        </c:txPr>
        <c:crossAx val="2079512415"/>
        <c:crosses val="autoZero"/>
        <c:crossBetween val="between"/>
        <c:minorUnit val="1.0000000000000002E-2"/>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Arial Black" panose="020B0A04020102020204" pitchFamily="34" charset="0"/>
                <a:ea typeface="+mn-ea"/>
                <a:cs typeface="+mn-cs"/>
              </a:defRPr>
            </a:pPr>
            <a:r>
              <a:rPr lang="es-DO" sz="2000" b="1" i="0" u="none" strike="noStrike" baseline="0">
                <a:solidFill>
                  <a:sysClr val="windowText" lastClr="000000"/>
                </a:solidFill>
                <a:effectLst/>
                <a:latin typeface="Arial Black" panose="020B0A04020102020204" pitchFamily="34" charset="0"/>
              </a:rPr>
              <a:t>Actividades Rutinarias</a:t>
            </a:r>
            <a:endParaRPr lang="es-DO" sz="2000">
              <a:solidFill>
                <a:sysClr val="windowText" lastClr="000000"/>
              </a:solidFill>
              <a:latin typeface="Arial Black" panose="020B0A04020102020204" pitchFamily="34" charset="0"/>
            </a:endParaRPr>
          </a:p>
        </c:rich>
      </c:tx>
      <c:layout>
        <c:manualLayout>
          <c:xMode val="edge"/>
          <c:yMode val="edge"/>
          <c:x val="0.2894310354176734"/>
          <c:y val="6.3050897057335104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Arial Black" panose="020B0A04020102020204" pitchFamily="34" charset="0"/>
              <a:ea typeface="+mn-ea"/>
              <a:cs typeface="+mn-cs"/>
            </a:defRPr>
          </a:pPr>
          <a:endParaRPr lang="es-DO"/>
        </a:p>
      </c:txPr>
    </c:title>
    <c:autoTitleDeleted val="0"/>
    <c:plotArea>
      <c:layout>
        <c:manualLayout>
          <c:layoutTarget val="inner"/>
          <c:xMode val="edge"/>
          <c:yMode val="edge"/>
          <c:x val="7.1348023851497466E-2"/>
          <c:y val="0.24701271320348461"/>
          <c:w val="0.91038493634780016"/>
          <c:h val="0.70140508272520175"/>
        </c:manualLayout>
      </c:layout>
      <c:barChart>
        <c:barDir val="col"/>
        <c:grouping val="clustered"/>
        <c:varyColors val="0"/>
        <c:ser>
          <c:idx val="0"/>
          <c:order val="0"/>
          <c:spPr>
            <a:solidFill>
              <a:srgbClr val="008000"/>
            </a:solidFill>
            <a:ln>
              <a:noFill/>
            </a:ln>
            <a:effectLst/>
          </c:spPr>
          <c:invertIfNegative val="0"/>
          <c:dPt>
            <c:idx val="3"/>
            <c:invertIfNegative val="0"/>
            <c:bubble3D val="0"/>
            <c:spPr>
              <a:solidFill>
                <a:srgbClr val="FFFF00"/>
              </a:solidFill>
              <a:ln>
                <a:noFill/>
              </a:ln>
              <a:effectLst/>
            </c:spPr>
            <c:extLst>
              <c:ext xmlns:c16="http://schemas.microsoft.com/office/drawing/2014/chart" uri="{C3380CC4-5D6E-409C-BE32-E72D297353CC}">
                <c16:uniqueId val="{00000000-5D76-44F7-ABEE-C760F921CFFF}"/>
              </c:ext>
            </c:extLst>
          </c:dPt>
          <c:cat>
            <c:numRef>
              <c:f>'Monitoreo T2'!$A$112:$A$122</c:f>
              <c:numCache>
                <c:formatCode>General</c:formatCode>
                <c:ptCount val="11"/>
                <c:pt idx="0">
                  <c:v>49</c:v>
                </c:pt>
                <c:pt idx="1">
                  <c:v>50</c:v>
                </c:pt>
                <c:pt idx="2">
                  <c:v>51</c:v>
                </c:pt>
                <c:pt idx="3">
                  <c:v>52</c:v>
                </c:pt>
                <c:pt idx="4">
                  <c:v>53</c:v>
                </c:pt>
                <c:pt idx="5">
                  <c:v>54</c:v>
                </c:pt>
                <c:pt idx="6">
                  <c:v>55</c:v>
                </c:pt>
                <c:pt idx="7">
                  <c:v>56</c:v>
                </c:pt>
                <c:pt idx="8">
                  <c:v>57</c:v>
                </c:pt>
                <c:pt idx="9">
                  <c:v>58</c:v>
                </c:pt>
                <c:pt idx="10">
                  <c:v>59</c:v>
                </c:pt>
              </c:numCache>
            </c:numRef>
          </c:cat>
          <c:val>
            <c:numRef>
              <c:f>'Monitoreo T2'!$M$112:$M$122</c:f>
              <c:numCache>
                <c:formatCode>0%</c:formatCode>
                <c:ptCount val="11"/>
                <c:pt idx="0">
                  <c:v>1</c:v>
                </c:pt>
                <c:pt idx="1">
                  <c:v>1</c:v>
                </c:pt>
                <c:pt idx="2">
                  <c:v>1</c:v>
                </c:pt>
                <c:pt idx="3">
                  <c:v>0.8</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AAF7-43A0-AFA7-F90D1E6FF6B6}"/>
            </c:ext>
          </c:extLst>
        </c:ser>
        <c:dLbls>
          <c:showLegendKey val="0"/>
          <c:showVal val="0"/>
          <c:showCatName val="0"/>
          <c:showSerName val="0"/>
          <c:showPercent val="0"/>
          <c:showBubbleSize val="0"/>
        </c:dLbls>
        <c:gapWidth val="219"/>
        <c:overlap val="-27"/>
        <c:axId val="568758303"/>
        <c:axId val="568740415"/>
      </c:barChart>
      <c:catAx>
        <c:axId val="56875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Black" panose="020B0A04020102020204" pitchFamily="34" charset="0"/>
                <a:ea typeface="+mn-ea"/>
                <a:cs typeface="+mn-cs"/>
              </a:defRPr>
            </a:pPr>
            <a:endParaRPr lang="es-DO"/>
          </a:p>
        </c:txPr>
        <c:crossAx val="568740415"/>
        <c:crosses val="autoZero"/>
        <c:auto val="1"/>
        <c:lblAlgn val="ctr"/>
        <c:lblOffset val="100"/>
        <c:noMultiLvlLbl val="0"/>
      </c:catAx>
      <c:valAx>
        <c:axId val="568740415"/>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Black" panose="020B0A04020102020204" pitchFamily="34" charset="0"/>
                <a:ea typeface="+mn-ea"/>
                <a:cs typeface="+mn-cs"/>
              </a:defRPr>
            </a:pPr>
            <a:endParaRPr lang="es-DO"/>
          </a:p>
        </c:txPr>
        <c:crossAx val="568758303"/>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800" b="1" i="0" baseline="0">
                <a:solidFill>
                  <a:sysClr val="windowText" lastClr="000000"/>
                </a:solidFill>
                <a:effectLst/>
                <a:latin typeface="Arial Black" panose="020B0A04020102020204" pitchFamily="34" charset="0"/>
              </a:rPr>
              <a:t>Actividades Rutinarias</a:t>
            </a:r>
            <a:endParaRPr lang="es-DO">
              <a:solidFill>
                <a:sysClr val="windowText" lastClr="000000"/>
              </a:solidFill>
              <a:effectLst/>
              <a:latin typeface="Arial Black" panose="020B0A04020102020204" pitchFamily="34" charset="0"/>
            </a:endParaRPr>
          </a:p>
        </c:rich>
      </c:tx>
      <c:layout>
        <c:manualLayout>
          <c:xMode val="edge"/>
          <c:yMode val="edge"/>
          <c:x val="0.19166300805866662"/>
          <c:y val="7.4788597901742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7.9257609410228358E-2"/>
          <c:y val="0.2660200296341555"/>
          <c:w val="0.88628210825387532"/>
          <c:h val="0.6457264696712058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8000"/>
              </a:solidFill>
              <a:ln>
                <a:noFill/>
              </a:ln>
              <a:effectLst/>
            </c:spPr>
            <c:extLst>
              <c:ext xmlns:c16="http://schemas.microsoft.com/office/drawing/2014/chart" uri="{C3380CC4-5D6E-409C-BE32-E72D297353CC}">
                <c16:uniqueId val="{00000006-E155-4EDC-837C-893216E35C50}"/>
              </c:ext>
            </c:extLst>
          </c:dPt>
          <c:dPt>
            <c:idx val="1"/>
            <c:invertIfNegative val="0"/>
            <c:bubble3D val="0"/>
            <c:spPr>
              <a:solidFill>
                <a:srgbClr val="008000"/>
              </a:solidFill>
              <a:ln>
                <a:noFill/>
              </a:ln>
              <a:effectLst/>
            </c:spPr>
            <c:extLst>
              <c:ext xmlns:c16="http://schemas.microsoft.com/office/drawing/2014/chart" uri="{C3380CC4-5D6E-409C-BE32-E72D297353CC}">
                <c16:uniqueId val="{00000007-E155-4EDC-837C-893216E35C50}"/>
              </c:ext>
            </c:extLst>
          </c:dPt>
          <c:dPt>
            <c:idx val="2"/>
            <c:invertIfNegative val="0"/>
            <c:bubble3D val="0"/>
            <c:spPr>
              <a:solidFill>
                <a:srgbClr val="008000"/>
              </a:solidFill>
              <a:ln>
                <a:noFill/>
              </a:ln>
              <a:effectLst/>
            </c:spPr>
            <c:extLst>
              <c:ext xmlns:c16="http://schemas.microsoft.com/office/drawing/2014/chart" uri="{C3380CC4-5D6E-409C-BE32-E72D297353CC}">
                <c16:uniqueId val="{00000008-E155-4EDC-837C-893216E35C50}"/>
              </c:ext>
            </c:extLst>
          </c:dPt>
          <c:dPt>
            <c:idx val="3"/>
            <c:invertIfNegative val="0"/>
            <c:bubble3D val="0"/>
            <c:spPr>
              <a:solidFill>
                <a:srgbClr val="008000"/>
              </a:solidFill>
              <a:ln>
                <a:noFill/>
              </a:ln>
              <a:effectLst/>
            </c:spPr>
            <c:extLst>
              <c:ext xmlns:c16="http://schemas.microsoft.com/office/drawing/2014/chart" uri="{C3380CC4-5D6E-409C-BE32-E72D297353CC}">
                <c16:uniqueId val="{00000009-E155-4EDC-837C-893216E35C50}"/>
              </c:ext>
            </c:extLst>
          </c:dPt>
          <c:dPt>
            <c:idx val="4"/>
            <c:invertIfNegative val="0"/>
            <c:bubble3D val="0"/>
            <c:spPr>
              <a:solidFill>
                <a:srgbClr val="FFFF00"/>
              </a:solidFill>
              <a:ln>
                <a:noFill/>
              </a:ln>
              <a:effectLst/>
            </c:spPr>
            <c:extLst>
              <c:ext xmlns:c16="http://schemas.microsoft.com/office/drawing/2014/chart" uri="{C3380CC4-5D6E-409C-BE32-E72D297353CC}">
                <c16:uniqueId val="{0000000A-E155-4EDC-837C-893216E35C50}"/>
              </c:ext>
            </c:extLst>
          </c:dPt>
          <c:dPt>
            <c:idx val="5"/>
            <c:invertIfNegative val="0"/>
            <c:bubble3D val="0"/>
            <c:spPr>
              <a:solidFill>
                <a:srgbClr val="008000"/>
              </a:solidFill>
              <a:ln>
                <a:noFill/>
              </a:ln>
              <a:effectLst/>
            </c:spPr>
            <c:extLst>
              <c:ext xmlns:c16="http://schemas.microsoft.com/office/drawing/2014/chart" uri="{C3380CC4-5D6E-409C-BE32-E72D297353CC}">
                <c16:uniqueId val="{0000000B-E155-4EDC-837C-893216E35C50}"/>
              </c:ext>
            </c:extLst>
          </c:dPt>
          <c:dPt>
            <c:idx val="6"/>
            <c:invertIfNegative val="0"/>
            <c:bubble3D val="0"/>
            <c:spPr>
              <a:solidFill>
                <a:srgbClr val="008000"/>
              </a:solidFill>
              <a:ln>
                <a:noFill/>
              </a:ln>
              <a:effectLst/>
            </c:spPr>
            <c:extLst>
              <c:ext xmlns:c16="http://schemas.microsoft.com/office/drawing/2014/chart" uri="{C3380CC4-5D6E-409C-BE32-E72D297353CC}">
                <c16:uniqueId val="{0000000C-E155-4EDC-837C-893216E35C50}"/>
              </c:ext>
            </c:extLst>
          </c:dPt>
          <c:dPt>
            <c:idx val="7"/>
            <c:invertIfNegative val="0"/>
            <c:bubble3D val="0"/>
            <c:spPr>
              <a:solidFill>
                <a:srgbClr val="008000"/>
              </a:solidFill>
              <a:ln>
                <a:noFill/>
              </a:ln>
              <a:effectLst/>
            </c:spPr>
            <c:extLst>
              <c:ext xmlns:c16="http://schemas.microsoft.com/office/drawing/2014/chart" uri="{C3380CC4-5D6E-409C-BE32-E72D297353CC}">
                <c16:uniqueId val="{00000005-E155-4EDC-837C-893216E35C50}"/>
              </c:ext>
            </c:extLst>
          </c:dPt>
          <c:dPt>
            <c:idx val="8"/>
            <c:invertIfNegative val="0"/>
            <c:bubble3D val="0"/>
            <c:spPr>
              <a:solidFill>
                <a:srgbClr val="008000"/>
              </a:solidFill>
              <a:ln>
                <a:noFill/>
              </a:ln>
              <a:effectLst/>
            </c:spPr>
            <c:extLst>
              <c:ext xmlns:c16="http://schemas.microsoft.com/office/drawing/2014/chart" uri="{C3380CC4-5D6E-409C-BE32-E72D297353CC}">
                <c16:uniqueId val="{00000004-E155-4EDC-837C-893216E35C50}"/>
              </c:ext>
            </c:extLst>
          </c:dPt>
          <c:dPt>
            <c:idx val="9"/>
            <c:invertIfNegative val="0"/>
            <c:bubble3D val="0"/>
            <c:spPr>
              <a:solidFill>
                <a:srgbClr val="008000"/>
              </a:solidFill>
              <a:ln>
                <a:noFill/>
              </a:ln>
              <a:effectLst/>
            </c:spPr>
            <c:extLst>
              <c:ext xmlns:c16="http://schemas.microsoft.com/office/drawing/2014/chart" uri="{C3380CC4-5D6E-409C-BE32-E72D297353CC}">
                <c16:uniqueId val="{00000003-E155-4EDC-837C-893216E35C50}"/>
              </c:ext>
            </c:extLst>
          </c:dPt>
          <c:dPt>
            <c:idx val="10"/>
            <c:invertIfNegative val="0"/>
            <c:bubble3D val="0"/>
            <c:spPr>
              <a:solidFill>
                <a:srgbClr val="FF0000"/>
              </a:solidFill>
              <a:ln>
                <a:noFill/>
              </a:ln>
              <a:effectLst/>
            </c:spPr>
            <c:extLst>
              <c:ext xmlns:c16="http://schemas.microsoft.com/office/drawing/2014/chart" uri="{C3380CC4-5D6E-409C-BE32-E72D297353CC}">
                <c16:uniqueId val="{00000001-E155-4EDC-837C-893216E35C50}"/>
              </c:ext>
            </c:extLst>
          </c:dPt>
          <c:dPt>
            <c:idx val="11"/>
            <c:invertIfNegative val="0"/>
            <c:bubble3D val="0"/>
            <c:spPr>
              <a:solidFill>
                <a:srgbClr val="FFFF00"/>
              </a:solidFill>
              <a:ln>
                <a:noFill/>
              </a:ln>
              <a:effectLst/>
            </c:spPr>
            <c:extLst>
              <c:ext xmlns:c16="http://schemas.microsoft.com/office/drawing/2014/chart" uri="{C3380CC4-5D6E-409C-BE32-E72D297353CC}">
                <c16:uniqueId val="{00000002-E155-4EDC-837C-893216E35C50}"/>
              </c:ext>
            </c:extLst>
          </c:dPt>
          <c:cat>
            <c:numRef>
              <c:f>'Monitoreo T2'!$A$123:$A$134</c:f>
              <c:numCache>
                <c:formatCode>General</c:formatCode>
                <c:ptCount val="12"/>
                <c:pt idx="0">
                  <c:v>60</c:v>
                </c:pt>
                <c:pt idx="1">
                  <c:v>61</c:v>
                </c:pt>
                <c:pt idx="2">
                  <c:v>62</c:v>
                </c:pt>
                <c:pt idx="3">
                  <c:v>63</c:v>
                </c:pt>
                <c:pt idx="4">
                  <c:v>64</c:v>
                </c:pt>
                <c:pt idx="5">
                  <c:v>65</c:v>
                </c:pt>
                <c:pt idx="6">
                  <c:v>66</c:v>
                </c:pt>
                <c:pt idx="7">
                  <c:v>67</c:v>
                </c:pt>
                <c:pt idx="8">
                  <c:v>68</c:v>
                </c:pt>
                <c:pt idx="9">
                  <c:v>69</c:v>
                </c:pt>
                <c:pt idx="10">
                  <c:v>70</c:v>
                </c:pt>
                <c:pt idx="11">
                  <c:v>71</c:v>
                </c:pt>
              </c:numCache>
            </c:numRef>
          </c:cat>
          <c:val>
            <c:numRef>
              <c:f>'Monitoreo T2'!$M$123:$M$134</c:f>
              <c:numCache>
                <c:formatCode>0%</c:formatCode>
                <c:ptCount val="12"/>
                <c:pt idx="0">
                  <c:v>1</c:v>
                </c:pt>
                <c:pt idx="1">
                  <c:v>1</c:v>
                </c:pt>
                <c:pt idx="2">
                  <c:v>0.99999999999999989</c:v>
                </c:pt>
                <c:pt idx="3">
                  <c:v>1</c:v>
                </c:pt>
                <c:pt idx="4">
                  <c:v>0.8</c:v>
                </c:pt>
                <c:pt idx="5">
                  <c:v>0.95454545454545459</c:v>
                </c:pt>
                <c:pt idx="6">
                  <c:v>1</c:v>
                </c:pt>
                <c:pt idx="7">
                  <c:v>1</c:v>
                </c:pt>
                <c:pt idx="8">
                  <c:v>1</c:v>
                </c:pt>
                <c:pt idx="9">
                  <c:v>1</c:v>
                </c:pt>
                <c:pt idx="10">
                  <c:v>0.48</c:v>
                </c:pt>
                <c:pt idx="11">
                  <c:v>0.87</c:v>
                </c:pt>
              </c:numCache>
            </c:numRef>
          </c:val>
          <c:extLst>
            <c:ext xmlns:c16="http://schemas.microsoft.com/office/drawing/2014/chart" uri="{C3380CC4-5D6E-409C-BE32-E72D297353CC}">
              <c16:uniqueId val="{00000000-E155-4EDC-837C-893216E35C50}"/>
            </c:ext>
          </c:extLst>
        </c:ser>
        <c:dLbls>
          <c:showLegendKey val="0"/>
          <c:showVal val="0"/>
          <c:showCatName val="0"/>
          <c:showSerName val="0"/>
          <c:showPercent val="0"/>
          <c:showBubbleSize val="0"/>
        </c:dLbls>
        <c:gapWidth val="219"/>
        <c:overlap val="-27"/>
        <c:axId val="513362415"/>
        <c:axId val="513352015"/>
      </c:barChart>
      <c:catAx>
        <c:axId val="513362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Black" panose="020B0A04020102020204" pitchFamily="34" charset="0"/>
                <a:ea typeface="+mn-ea"/>
                <a:cs typeface="+mn-cs"/>
              </a:defRPr>
            </a:pPr>
            <a:endParaRPr lang="es-DO"/>
          </a:p>
        </c:txPr>
        <c:crossAx val="513352015"/>
        <c:crosses val="autoZero"/>
        <c:auto val="1"/>
        <c:lblAlgn val="ctr"/>
        <c:lblOffset val="100"/>
        <c:noMultiLvlLbl val="0"/>
      </c:catAx>
      <c:valAx>
        <c:axId val="513352015"/>
        <c:scaling>
          <c:orientation val="minMax"/>
          <c:max val="1"/>
          <c:min val="0.1"/>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Black" panose="020B0A04020102020204" pitchFamily="34" charset="0"/>
                <a:ea typeface="+mn-ea"/>
                <a:cs typeface="+mn-cs"/>
              </a:defRPr>
            </a:pPr>
            <a:endParaRPr lang="es-DO"/>
          </a:p>
        </c:txPr>
        <c:crossAx val="513362415"/>
        <c:crosses val="autoZero"/>
        <c:crossBetween val="between"/>
        <c:minorUnit val="1.0000000000000002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png"/><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114319</xdr:colOff>
      <xdr:row>25</xdr:row>
      <xdr:rowOff>165407</xdr:rowOff>
    </xdr:from>
    <xdr:to>
      <xdr:col>30</xdr:col>
      <xdr:colOff>435119</xdr:colOff>
      <xdr:row>28</xdr:row>
      <xdr:rowOff>1173773</xdr:rowOff>
    </xdr:to>
    <xdr:graphicFrame macro="">
      <xdr:nvGraphicFramePr>
        <xdr:cNvPr id="3" name="Gráfico 2">
          <a:extLst>
            <a:ext uri="{FF2B5EF4-FFF2-40B4-BE49-F238E27FC236}">
              <a16:creationId xmlns:a16="http://schemas.microsoft.com/office/drawing/2014/main" id="{73B03493-E748-6D77-A4E6-0DAADA648A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716539</xdr:colOff>
      <xdr:row>38</xdr:row>
      <xdr:rowOff>838848</xdr:rowOff>
    </xdr:from>
    <xdr:to>
      <xdr:col>32</xdr:col>
      <xdr:colOff>429137</xdr:colOff>
      <xdr:row>40</xdr:row>
      <xdr:rowOff>1076939</xdr:rowOff>
    </xdr:to>
    <xdr:graphicFrame macro="">
      <xdr:nvGraphicFramePr>
        <xdr:cNvPr id="10" name="Gráfico 9">
          <a:extLst>
            <a:ext uri="{FF2B5EF4-FFF2-40B4-BE49-F238E27FC236}">
              <a16:creationId xmlns:a16="http://schemas.microsoft.com/office/drawing/2014/main" id="{5685812B-6818-9245-65A0-EEC5193708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298777</xdr:colOff>
      <xdr:row>50</xdr:row>
      <xdr:rowOff>31598</xdr:rowOff>
    </xdr:from>
    <xdr:to>
      <xdr:col>32</xdr:col>
      <xdr:colOff>118294</xdr:colOff>
      <xdr:row>58</xdr:row>
      <xdr:rowOff>44552</xdr:rowOff>
    </xdr:to>
    <xdr:graphicFrame macro="">
      <xdr:nvGraphicFramePr>
        <xdr:cNvPr id="4" name="Gráfico 3">
          <a:extLst>
            <a:ext uri="{FF2B5EF4-FFF2-40B4-BE49-F238E27FC236}">
              <a16:creationId xmlns:a16="http://schemas.microsoft.com/office/drawing/2014/main" id="{24709E5F-B4EE-6D24-76A0-06FF073953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597474</xdr:colOff>
      <xdr:row>64</xdr:row>
      <xdr:rowOff>79736</xdr:rowOff>
    </xdr:from>
    <xdr:to>
      <xdr:col>30</xdr:col>
      <xdr:colOff>515169</xdr:colOff>
      <xdr:row>69</xdr:row>
      <xdr:rowOff>16957</xdr:rowOff>
    </xdr:to>
    <xdr:graphicFrame macro="">
      <xdr:nvGraphicFramePr>
        <xdr:cNvPr id="6" name="Gráfico 5">
          <a:extLst>
            <a:ext uri="{FF2B5EF4-FFF2-40B4-BE49-F238E27FC236}">
              <a16:creationId xmlns:a16="http://schemas.microsoft.com/office/drawing/2014/main" id="{37FED75B-A384-D532-90F4-A3A3126C72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402235</xdr:colOff>
      <xdr:row>74</xdr:row>
      <xdr:rowOff>123560</xdr:rowOff>
    </xdr:from>
    <xdr:to>
      <xdr:col>36</xdr:col>
      <xdr:colOff>400942</xdr:colOff>
      <xdr:row>78</xdr:row>
      <xdr:rowOff>107207</xdr:rowOff>
    </xdr:to>
    <xdr:graphicFrame macro="">
      <xdr:nvGraphicFramePr>
        <xdr:cNvPr id="7" name="Gráfico 6">
          <a:extLst>
            <a:ext uri="{FF2B5EF4-FFF2-40B4-BE49-F238E27FC236}">
              <a16:creationId xmlns:a16="http://schemas.microsoft.com/office/drawing/2014/main" id="{6C28AEDE-9923-FB80-F934-28A87B5425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706694</xdr:colOff>
      <xdr:row>83</xdr:row>
      <xdr:rowOff>2043266</xdr:rowOff>
    </xdr:from>
    <xdr:to>
      <xdr:col>32</xdr:col>
      <xdr:colOff>460888</xdr:colOff>
      <xdr:row>90</xdr:row>
      <xdr:rowOff>92177</xdr:rowOff>
    </xdr:to>
    <xdr:graphicFrame macro="">
      <xdr:nvGraphicFramePr>
        <xdr:cNvPr id="8" name="Gráfico 7">
          <a:extLst>
            <a:ext uri="{FF2B5EF4-FFF2-40B4-BE49-F238E27FC236}">
              <a16:creationId xmlns:a16="http://schemas.microsoft.com/office/drawing/2014/main" id="{ECFD32F9-79B5-6039-5726-B3085656C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755853</xdr:colOff>
      <xdr:row>95</xdr:row>
      <xdr:rowOff>0</xdr:rowOff>
    </xdr:from>
    <xdr:to>
      <xdr:col>33</xdr:col>
      <xdr:colOff>107540</xdr:colOff>
      <xdr:row>100</xdr:row>
      <xdr:rowOff>937138</xdr:rowOff>
    </xdr:to>
    <xdr:graphicFrame macro="">
      <xdr:nvGraphicFramePr>
        <xdr:cNvPr id="5" name="Gráfico 4">
          <a:extLst>
            <a:ext uri="{FF2B5EF4-FFF2-40B4-BE49-F238E27FC236}">
              <a16:creationId xmlns:a16="http://schemas.microsoft.com/office/drawing/2014/main" id="{62BCE60D-5D6B-4AE0-7A4D-9DC33F2018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725127</xdr:colOff>
      <xdr:row>107</xdr:row>
      <xdr:rowOff>599151</xdr:rowOff>
    </xdr:from>
    <xdr:to>
      <xdr:col>31</xdr:col>
      <xdr:colOff>722057</xdr:colOff>
      <xdr:row>116</xdr:row>
      <xdr:rowOff>430161</xdr:rowOff>
    </xdr:to>
    <xdr:graphicFrame macro="">
      <xdr:nvGraphicFramePr>
        <xdr:cNvPr id="9" name="Gráfico 8">
          <a:extLst>
            <a:ext uri="{FF2B5EF4-FFF2-40B4-BE49-F238E27FC236}">
              <a16:creationId xmlns:a16="http://schemas.microsoft.com/office/drawing/2014/main" id="{BDA0F2C4-07C5-39C6-7493-CCF14BA8E1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461908</xdr:colOff>
      <xdr:row>121</xdr:row>
      <xdr:rowOff>937648</xdr:rowOff>
    </xdr:from>
    <xdr:to>
      <xdr:col>34</xdr:col>
      <xdr:colOff>204326</xdr:colOff>
      <xdr:row>127</xdr:row>
      <xdr:rowOff>15875</xdr:rowOff>
    </xdr:to>
    <xdr:graphicFrame macro="">
      <xdr:nvGraphicFramePr>
        <xdr:cNvPr id="11" name="Gráfico 10">
          <a:extLst>
            <a:ext uri="{FF2B5EF4-FFF2-40B4-BE49-F238E27FC236}">
              <a16:creationId xmlns:a16="http://schemas.microsoft.com/office/drawing/2014/main" id="{B07DCA05-6A68-CB0C-6267-C426F0C67B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522338</xdr:colOff>
      <xdr:row>133</xdr:row>
      <xdr:rowOff>1013951</xdr:rowOff>
    </xdr:from>
    <xdr:to>
      <xdr:col>27</xdr:col>
      <xdr:colOff>675967</xdr:colOff>
      <xdr:row>148</xdr:row>
      <xdr:rowOff>215080</xdr:rowOff>
    </xdr:to>
    <xdr:graphicFrame macro="">
      <xdr:nvGraphicFramePr>
        <xdr:cNvPr id="12" name="Gráfico 11">
          <a:extLst>
            <a:ext uri="{FF2B5EF4-FFF2-40B4-BE49-F238E27FC236}">
              <a16:creationId xmlns:a16="http://schemas.microsoft.com/office/drawing/2014/main" id="{5A350A85-F955-DC1C-8417-59EDD44E35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61769</xdr:colOff>
      <xdr:row>1</xdr:row>
      <xdr:rowOff>107540</xdr:rowOff>
    </xdr:from>
    <xdr:to>
      <xdr:col>8</xdr:col>
      <xdr:colOff>141851</xdr:colOff>
      <xdr:row>12</xdr:row>
      <xdr:rowOff>115952</xdr:rowOff>
    </xdr:to>
    <xdr:pic>
      <xdr:nvPicPr>
        <xdr:cNvPr id="13" name="Imagen 12">
          <a:extLst>
            <a:ext uri="{FF2B5EF4-FFF2-40B4-BE49-F238E27FC236}">
              <a16:creationId xmlns:a16="http://schemas.microsoft.com/office/drawing/2014/main" id="{99F42C53-A44F-A70F-E3CF-DF8954A574CD}"/>
            </a:ext>
          </a:extLst>
        </xdr:cNvPr>
        <xdr:cNvPicPr>
          <a:picLocks noChangeAspect="1"/>
        </xdr:cNvPicPr>
      </xdr:nvPicPr>
      <xdr:blipFill>
        <a:blip xmlns:r="http://schemas.openxmlformats.org/officeDocument/2006/relationships" r:embed="rId11"/>
        <a:stretch>
          <a:fillRect/>
        </a:stretch>
      </xdr:blipFill>
      <xdr:spPr>
        <a:xfrm>
          <a:off x="8219471" y="291895"/>
          <a:ext cx="4854360" cy="203631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0.74329</cdr:x>
      <cdr:y>0.00851</cdr:y>
    </cdr:from>
    <cdr:to>
      <cdr:x>0.94807</cdr:x>
      <cdr:y>0.21577</cdr:y>
    </cdr:to>
    <cdr:pic>
      <cdr:nvPicPr>
        <cdr:cNvPr id="2" name="chart">
          <a:extLst xmlns:a="http://schemas.openxmlformats.org/drawingml/2006/main">
            <a:ext uri="{FF2B5EF4-FFF2-40B4-BE49-F238E27FC236}">
              <a16:creationId xmlns:a16="http://schemas.microsoft.com/office/drawing/2014/main" id="{7BDD2EA3-B93F-1AA5-378A-1959CAE5560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231750" y="42775"/>
          <a:ext cx="1992331" cy="1041161"/>
        </a:xfrm>
        <a:prstGeom xmlns:a="http://schemas.openxmlformats.org/drawingml/2006/main"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0.71024</cdr:x>
      <cdr:y>0.01189</cdr:y>
    </cdr:from>
    <cdr:to>
      <cdr:x>0.93277</cdr:x>
      <cdr:y>0.17955</cdr:y>
    </cdr:to>
    <cdr:pic>
      <cdr:nvPicPr>
        <cdr:cNvPr id="6" name="chart">
          <a:extLst xmlns:a="http://schemas.openxmlformats.org/drawingml/2006/main">
            <a:ext uri="{FF2B5EF4-FFF2-40B4-BE49-F238E27FC236}">
              <a16:creationId xmlns:a16="http://schemas.microsoft.com/office/drawing/2014/main" id="{7E86961B-C6CE-8803-5276-E46138FF0AA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684274" y="61451"/>
          <a:ext cx="1780952" cy="866667"/>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0.77783</cdr:x>
      <cdr:y>0.02693</cdr:y>
    </cdr:from>
    <cdr:to>
      <cdr:x>0.99133</cdr:x>
      <cdr:y>0.19773</cdr:y>
    </cdr:to>
    <cdr:pic>
      <cdr:nvPicPr>
        <cdr:cNvPr id="5" name="chart">
          <a:extLst xmlns:a="http://schemas.openxmlformats.org/drawingml/2006/main">
            <a:ext uri="{FF2B5EF4-FFF2-40B4-BE49-F238E27FC236}">
              <a16:creationId xmlns:a16="http://schemas.microsoft.com/office/drawing/2014/main" id="{77D00072-EF15-9D18-A39B-5BC7F14329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349590" y="127616"/>
          <a:ext cx="1742857" cy="809524"/>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0.81923</cdr:x>
      <cdr:y>0.01388</cdr:y>
    </cdr:from>
    <cdr:to>
      <cdr:x>0.99222</cdr:x>
      <cdr:y>0.16061</cdr:y>
    </cdr:to>
    <cdr:pic>
      <cdr:nvPicPr>
        <cdr:cNvPr id="5" name="chart">
          <a:extLst xmlns:a="http://schemas.openxmlformats.org/drawingml/2006/main">
            <a:ext uri="{FF2B5EF4-FFF2-40B4-BE49-F238E27FC236}">
              <a16:creationId xmlns:a16="http://schemas.microsoft.com/office/drawing/2014/main" id="{77D00072-EF15-9D18-A39B-5BC7F14329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468873" y="59044"/>
          <a:ext cx="1365983" cy="6240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0.79323</cdr:x>
      <cdr:y>0.01761</cdr:y>
    </cdr:from>
    <cdr:to>
      <cdr:x>0.99595</cdr:x>
      <cdr:y>0.19634</cdr:y>
    </cdr:to>
    <cdr:pic>
      <cdr:nvPicPr>
        <cdr:cNvPr id="4" name="chart">
          <a:extLst xmlns:a="http://schemas.openxmlformats.org/drawingml/2006/main">
            <a:ext uri="{FF2B5EF4-FFF2-40B4-BE49-F238E27FC236}">
              <a16:creationId xmlns:a16="http://schemas.microsoft.com/office/drawing/2014/main" id="{77D00072-EF15-9D18-A39B-5BC7F14329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023826" y="76815"/>
          <a:ext cx="1539474" cy="779562"/>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0.84874</cdr:x>
      <cdr:y>0.01593</cdr:y>
    </cdr:from>
    <cdr:to>
      <cdr:x>1</cdr:x>
      <cdr:y>0.14901</cdr:y>
    </cdr:to>
    <cdr:pic>
      <cdr:nvPicPr>
        <cdr:cNvPr id="12" name="chart">
          <a:extLst xmlns:a="http://schemas.openxmlformats.org/drawingml/2006/main">
            <a:ext uri="{FF2B5EF4-FFF2-40B4-BE49-F238E27FC236}">
              <a16:creationId xmlns:a16="http://schemas.microsoft.com/office/drawing/2014/main" id="{77D00072-EF15-9D18-A39B-5BC7F143295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779052" y="96889"/>
          <a:ext cx="1742857" cy="809524"/>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0.77568</cdr:x>
      <cdr:y>0.01453</cdr:y>
    </cdr:from>
    <cdr:to>
      <cdr:x>0.96994</cdr:x>
      <cdr:y>0.16771</cdr:y>
    </cdr:to>
    <cdr:pic>
      <cdr:nvPicPr>
        <cdr:cNvPr id="12" name="chart">
          <a:extLst xmlns:a="http://schemas.openxmlformats.org/drawingml/2006/main">
            <a:ext uri="{FF2B5EF4-FFF2-40B4-BE49-F238E27FC236}">
              <a16:creationId xmlns:a16="http://schemas.microsoft.com/office/drawing/2014/main" id="{A4290B6E-B7C9-1C1C-19BF-58024A1775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959395" y="76815"/>
          <a:ext cx="1742857" cy="809524"/>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0.7667</cdr:x>
      <cdr:y>0.02017</cdr:y>
    </cdr:from>
    <cdr:to>
      <cdr:x>0.95335</cdr:x>
      <cdr:y>0.17203</cdr:y>
    </cdr:to>
    <cdr:pic>
      <cdr:nvPicPr>
        <cdr:cNvPr id="4" name="chart">
          <a:extLst xmlns:a="http://schemas.openxmlformats.org/drawingml/2006/main">
            <a:ext uri="{FF2B5EF4-FFF2-40B4-BE49-F238E27FC236}">
              <a16:creationId xmlns:a16="http://schemas.microsoft.com/office/drawing/2014/main" id="{649F4283-82CD-22B6-5FE6-33082D2B1D9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159113" y="107540"/>
          <a:ext cx="1742857" cy="809524"/>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0.78158</cdr:x>
      <cdr:y>0.01695</cdr:y>
    </cdr:from>
    <cdr:to>
      <cdr:x>0.98173</cdr:x>
      <cdr:y>0.19209</cdr:y>
    </cdr:to>
    <cdr:pic>
      <cdr:nvPicPr>
        <cdr:cNvPr id="4" name="chart">
          <a:extLst xmlns:a="http://schemas.openxmlformats.org/drawingml/2006/main">
            <a:ext uri="{FF2B5EF4-FFF2-40B4-BE49-F238E27FC236}">
              <a16:creationId xmlns:a16="http://schemas.microsoft.com/office/drawing/2014/main" id="{09D37529-5E13-77D3-FDF2-EEADAD5108B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05766" y="92177"/>
          <a:ext cx="1742857" cy="952502"/>
        </a:xfrm>
        <a:prstGeom xmlns:a="http://schemas.openxmlformats.org/drawingml/2006/main" prst="rect">
          <a:avLst/>
        </a:prstGeom>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A475-1D50-42FA-A7C8-B61D9797990B}">
  <dimension ref="A13:X153"/>
  <sheetViews>
    <sheetView tabSelected="1" view="pageLayout" topLeftCell="A88" zoomScale="50" zoomScaleNormal="62" zoomScalePageLayoutView="50" workbookViewId="0">
      <selection activeCell="AE156" sqref="AE156"/>
    </sheetView>
  </sheetViews>
  <sheetFormatPr baseColWidth="10" defaultRowHeight="15" x14ac:dyDescent="0.25"/>
  <cols>
    <col min="1" max="1" width="3.7109375" customWidth="1"/>
    <col min="2" max="2" width="36.140625" customWidth="1"/>
    <col min="3" max="3" width="22.85546875" customWidth="1"/>
    <col min="4" max="4" width="23.5703125" customWidth="1"/>
    <col min="5" max="5" width="15.140625" customWidth="1"/>
    <col min="6" max="6" width="31" customWidth="1"/>
    <col min="7" max="7" width="16.140625" customWidth="1"/>
    <col min="8" max="10" width="9.28515625" customWidth="1"/>
    <col min="11" max="11" width="17.42578125" customWidth="1"/>
    <col min="12" max="12" width="15.28515625" customWidth="1"/>
    <col min="13" max="13" width="11.7109375" customWidth="1"/>
    <col min="14" max="14" width="14" customWidth="1"/>
    <col min="15" max="15" width="15.7109375" hidden="1" customWidth="1"/>
    <col min="16" max="16" width="31.7109375" customWidth="1"/>
    <col min="17" max="18" width="11.42578125" customWidth="1"/>
    <col min="19" max="20" width="11" customWidth="1"/>
    <col min="22" max="22" width="11.42578125" customWidth="1"/>
  </cols>
  <sheetData>
    <row r="13" spans="2:16" x14ac:dyDescent="0.25">
      <c r="B13" s="205"/>
      <c r="C13" s="205"/>
      <c r="D13" s="205"/>
      <c r="E13" s="205"/>
      <c r="F13" s="205"/>
      <c r="G13" s="205"/>
      <c r="H13" s="205"/>
      <c r="I13" s="205"/>
      <c r="J13" s="205"/>
      <c r="K13" s="205"/>
      <c r="L13" s="205"/>
      <c r="M13" s="205"/>
      <c r="N13" s="205"/>
      <c r="O13" s="205"/>
      <c r="P13" s="205"/>
    </row>
    <row r="14" spans="2:16" x14ac:dyDescent="0.25">
      <c r="B14" s="205"/>
      <c r="C14" s="205"/>
      <c r="D14" s="205"/>
      <c r="E14" s="205"/>
      <c r="F14" s="205"/>
      <c r="G14" s="205"/>
      <c r="H14" s="205"/>
      <c r="I14" s="205"/>
      <c r="J14" s="205"/>
      <c r="K14" s="205"/>
      <c r="L14" s="205"/>
      <c r="M14" s="205"/>
      <c r="N14" s="205"/>
      <c r="O14" s="205"/>
      <c r="P14" s="205"/>
    </row>
    <row r="17" spans="1:16" ht="22.5" customHeight="1" x14ac:dyDescent="0.25">
      <c r="B17" s="206" t="s">
        <v>37</v>
      </c>
      <c r="C17" s="207"/>
      <c r="D17" s="207"/>
      <c r="E17" s="207"/>
      <c r="F17" s="207"/>
      <c r="G17" s="207"/>
      <c r="H17" s="207"/>
      <c r="I17" s="207"/>
      <c r="J17" s="207"/>
      <c r="K17" s="207"/>
      <c r="L17" s="207"/>
      <c r="M17" s="207"/>
      <c r="N17" s="207"/>
      <c r="O17" s="207"/>
      <c r="P17" s="208"/>
    </row>
    <row r="18" spans="1:16" ht="48.75" customHeight="1" x14ac:dyDescent="0.25">
      <c r="B18" s="209" t="s">
        <v>137</v>
      </c>
      <c r="C18" s="210"/>
      <c r="D18" s="210"/>
      <c r="E18" s="210"/>
      <c r="F18" s="210"/>
      <c r="G18" s="210"/>
      <c r="H18" s="210"/>
      <c r="I18" s="210"/>
      <c r="J18" s="210"/>
      <c r="K18" s="210"/>
      <c r="L18" s="210"/>
      <c r="M18" s="210"/>
      <c r="N18" s="210"/>
      <c r="O18" s="210"/>
      <c r="P18" s="211"/>
    </row>
    <row r="19" spans="1:16" ht="19.5" customHeight="1" x14ac:dyDescent="0.25">
      <c r="B19" s="209" t="s">
        <v>8</v>
      </c>
      <c r="C19" s="210"/>
      <c r="D19" s="210"/>
      <c r="E19" s="210"/>
      <c r="F19" s="210"/>
      <c r="G19" s="210"/>
      <c r="H19" s="210"/>
      <c r="I19" s="210"/>
      <c r="J19" s="210"/>
      <c r="K19" s="210"/>
      <c r="L19" s="210"/>
      <c r="M19" s="210"/>
      <c r="N19" s="210"/>
      <c r="O19" s="210"/>
      <c r="P19" s="211"/>
    </row>
    <row r="20" spans="1:16" ht="19.5" customHeight="1" x14ac:dyDescent="0.25">
      <c r="B20" s="174" t="s">
        <v>38</v>
      </c>
      <c r="C20" s="175"/>
      <c r="D20" s="175"/>
      <c r="E20" s="175"/>
      <c r="F20" s="175"/>
      <c r="G20" s="175"/>
      <c r="H20" s="175"/>
      <c r="I20" s="175"/>
      <c r="J20" s="175"/>
      <c r="K20" s="175"/>
      <c r="L20" s="175"/>
      <c r="M20" s="175"/>
      <c r="N20" s="175"/>
      <c r="O20" s="175"/>
      <c r="P20" s="176"/>
    </row>
    <row r="21" spans="1:16" ht="17.25" customHeight="1" x14ac:dyDescent="0.25">
      <c r="B21" s="174" t="s">
        <v>39</v>
      </c>
      <c r="C21" s="175"/>
      <c r="D21" s="175"/>
      <c r="E21" s="175"/>
      <c r="F21" s="175"/>
      <c r="G21" s="175"/>
      <c r="H21" s="175"/>
      <c r="I21" s="175"/>
      <c r="J21" s="175"/>
      <c r="K21" s="175"/>
      <c r="L21" s="175"/>
      <c r="M21" s="175"/>
      <c r="N21" s="175"/>
      <c r="O21" s="175"/>
      <c r="P21" s="176"/>
    </row>
    <row r="22" spans="1:16" ht="18" customHeight="1" x14ac:dyDescent="0.25">
      <c r="B22" s="174" t="s">
        <v>40</v>
      </c>
      <c r="C22" s="175"/>
      <c r="D22" s="175"/>
      <c r="E22" s="175"/>
      <c r="F22" s="175"/>
      <c r="G22" s="175"/>
      <c r="H22" s="175"/>
      <c r="I22" s="175"/>
      <c r="J22" s="175"/>
      <c r="K22" s="175"/>
      <c r="L22" s="175"/>
      <c r="M22" s="175"/>
      <c r="N22" s="175"/>
      <c r="O22" s="175"/>
      <c r="P22" s="176"/>
    </row>
    <row r="23" spans="1:16" ht="17.25" customHeight="1" x14ac:dyDescent="0.25">
      <c r="B23" s="174" t="s">
        <v>41</v>
      </c>
      <c r="C23" s="175"/>
      <c r="D23" s="175"/>
      <c r="E23" s="175"/>
      <c r="F23" s="175"/>
      <c r="G23" s="175"/>
      <c r="H23" s="175"/>
      <c r="I23" s="175"/>
      <c r="J23" s="175"/>
      <c r="K23" s="175"/>
      <c r="L23" s="175"/>
      <c r="M23" s="175"/>
      <c r="N23" s="175"/>
      <c r="O23" s="175"/>
      <c r="P23" s="176"/>
    </row>
    <row r="24" spans="1:16" ht="51" customHeight="1" x14ac:dyDescent="0.25">
      <c r="B24" s="177" t="s">
        <v>60</v>
      </c>
      <c r="C24" s="178"/>
      <c r="D24" s="178"/>
      <c r="E24" s="178"/>
      <c r="F24" s="178"/>
      <c r="G24" s="178"/>
      <c r="H24" s="178"/>
      <c r="I24" s="178"/>
      <c r="J24" s="178"/>
      <c r="K24" s="178"/>
      <c r="L24" s="178"/>
      <c r="M24" s="178"/>
      <c r="N24" s="178"/>
      <c r="O24" s="178"/>
      <c r="P24" s="179"/>
    </row>
    <row r="25" spans="1:16" ht="15.75" x14ac:dyDescent="0.25">
      <c r="B25" s="193"/>
      <c r="C25" s="194"/>
      <c r="D25" s="194"/>
      <c r="E25" s="194"/>
      <c r="F25" s="194"/>
      <c r="G25" s="195"/>
      <c r="H25" s="196" t="s">
        <v>61</v>
      </c>
      <c r="I25" s="196"/>
      <c r="J25" s="196"/>
      <c r="K25" s="196"/>
      <c r="L25" s="199" t="s">
        <v>62</v>
      </c>
      <c r="M25" s="199"/>
      <c r="N25" s="199"/>
      <c r="O25" s="1"/>
      <c r="P25" s="157" t="s">
        <v>6</v>
      </c>
    </row>
    <row r="26" spans="1:16" ht="31.5" x14ac:dyDescent="0.25">
      <c r="B26" s="2" t="s">
        <v>1</v>
      </c>
      <c r="C26" s="2" t="s">
        <v>63</v>
      </c>
      <c r="D26" s="3" t="s">
        <v>64</v>
      </c>
      <c r="E26" s="3" t="s">
        <v>65</v>
      </c>
      <c r="F26" s="3" t="s">
        <v>66</v>
      </c>
      <c r="G26" s="3" t="s">
        <v>67</v>
      </c>
      <c r="H26" s="2" t="s">
        <v>134</v>
      </c>
      <c r="I26" s="2" t="s">
        <v>135</v>
      </c>
      <c r="J26" s="2" t="s">
        <v>136</v>
      </c>
      <c r="K26" s="3" t="s">
        <v>68</v>
      </c>
      <c r="L26" s="3" t="s">
        <v>69</v>
      </c>
      <c r="M26" s="3" t="s">
        <v>70</v>
      </c>
      <c r="N26" s="3" t="s">
        <v>71</v>
      </c>
      <c r="O26" s="3"/>
      <c r="P26" s="157"/>
    </row>
    <row r="27" spans="1:16" ht="203.25" customHeight="1" x14ac:dyDescent="0.25">
      <c r="A27">
        <v>1</v>
      </c>
      <c r="B27" s="4" t="s">
        <v>54</v>
      </c>
      <c r="C27" s="5" t="s">
        <v>138</v>
      </c>
      <c r="D27" s="5" t="s">
        <v>139</v>
      </c>
      <c r="E27" s="6" t="s">
        <v>70</v>
      </c>
      <c r="F27" s="7" t="s">
        <v>369</v>
      </c>
      <c r="G27" s="8">
        <v>0.2</v>
      </c>
      <c r="H27" s="9">
        <v>0.05</v>
      </c>
      <c r="I27" s="9">
        <v>0.1</v>
      </c>
      <c r="J27" s="9">
        <v>0.05</v>
      </c>
      <c r="K27" s="10">
        <f>SUM(H27:J27)</f>
        <v>0.2</v>
      </c>
      <c r="L27" s="10">
        <f>+K27-G27</f>
        <v>0</v>
      </c>
      <c r="M27" s="11">
        <f>K27/G27</f>
        <v>1</v>
      </c>
      <c r="N27" s="12" t="str">
        <f>IF(M27&lt;=$Y$8,"T",IF(M27&lt;=$X$8,"R",IF(M27&gt;=$W$8,"P")))</f>
        <v>P</v>
      </c>
      <c r="O27" s="12" t="s">
        <v>73</v>
      </c>
      <c r="P27" s="13" t="s">
        <v>240</v>
      </c>
    </row>
    <row r="28" spans="1:16" ht="164.25" customHeight="1" x14ac:dyDescent="0.25">
      <c r="A28">
        <v>2</v>
      </c>
      <c r="B28" s="4" t="s">
        <v>55</v>
      </c>
      <c r="C28" s="5" t="s">
        <v>140</v>
      </c>
      <c r="D28" s="5" t="s">
        <v>141</v>
      </c>
      <c r="E28" s="6" t="s">
        <v>70</v>
      </c>
      <c r="F28" s="7" t="s">
        <v>353</v>
      </c>
      <c r="G28" s="8">
        <v>0.28000000000000003</v>
      </c>
      <c r="H28" s="9">
        <v>0.08</v>
      </c>
      <c r="I28" s="9">
        <v>0.1</v>
      </c>
      <c r="J28" s="9">
        <v>0.09</v>
      </c>
      <c r="K28" s="10">
        <f>SUM(H28:J28)</f>
        <v>0.27</v>
      </c>
      <c r="L28" s="10">
        <f>+K28-G28</f>
        <v>-1.0000000000000009E-2</v>
      </c>
      <c r="M28" s="11">
        <f>K28/G28</f>
        <v>0.9642857142857143</v>
      </c>
      <c r="N28" s="12" t="str">
        <f>IF(M28&lt;=$Y$8,"T",IF(M28&lt;=$X$8,"R",IF(M28&gt;=$W$8,"P")))</f>
        <v>P</v>
      </c>
      <c r="O28" s="12" t="s">
        <v>73</v>
      </c>
      <c r="P28" s="17" t="s">
        <v>239</v>
      </c>
    </row>
    <row r="29" spans="1:16" ht="200.25" customHeight="1" x14ac:dyDescent="0.25">
      <c r="A29">
        <v>3</v>
      </c>
      <c r="B29" s="121" t="s">
        <v>42</v>
      </c>
      <c r="C29" s="122" t="s">
        <v>43</v>
      </c>
      <c r="D29" s="122" t="s">
        <v>142</v>
      </c>
      <c r="E29" s="123" t="s">
        <v>70</v>
      </c>
      <c r="F29" s="124" t="s">
        <v>352</v>
      </c>
      <c r="G29" s="125">
        <v>0.35</v>
      </c>
      <c r="H29" s="126">
        <v>0.15</v>
      </c>
      <c r="I29" s="126">
        <v>0.1</v>
      </c>
      <c r="J29" s="126">
        <v>0.1</v>
      </c>
      <c r="K29" s="127">
        <f>SUM(H29:J29)</f>
        <v>0.35</v>
      </c>
      <c r="L29" s="127">
        <f>+K29-G29</f>
        <v>0</v>
      </c>
      <c r="M29" s="128">
        <f>K29/G29</f>
        <v>1</v>
      </c>
      <c r="N29" s="129" t="str">
        <f>IF(M29&lt;=$Y$8,"T",IF(M29&lt;=$X$8,"R",IF(M29&gt;=$W$8,"P")))</f>
        <v>P</v>
      </c>
      <c r="O29" s="129" t="s">
        <v>74</v>
      </c>
      <c r="P29" s="130" t="s">
        <v>263</v>
      </c>
    </row>
    <row r="31" spans="1:16" ht="19.5" customHeight="1" x14ac:dyDescent="0.25">
      <c r="B31" s="183" t="s">
        <v>18</v>
      </c>
      <c r="C31" s="184"/>
      <c r="D31" s="184"/>
      <c r="E31" s="184"/>
      <c r="F31" s="184"/>
      <c r="G31" s="184"/>
      <c r="H31" s="184"/>
      <c r="I31" s="184"/>
      <c r="J31" s="184"/>
      <c r="K31" s="184"/>
      <c r="L31" s="184"/>
      <c r="M31" s="184"/>
      <c r="N31" s="184"/>
      <c r="O31" s="184"/>
      <c r="P31" s="185"/>
    </row>
    <row r="32" spans="1:16" ht="46.5" customHeight="1" x14ac:dyDescent="0.25">
      <c r="B32" s="186" t="s">
        <v>75</v>
      </c>
      <c r="C32" s="187"/>
      <c r="D32" s="187"/>
      <c r="E32" s="187"/>
      <c r="F32" s="187"/>
      <c r="G32" s="187"/>
      <c r="H32" s="187"/>
      <c r="I32" s="187"/>
      <c r="J32" s="187"/>
      <c r="K32" s="187"/>
      <c r="L32" s="187"/>
      <c r="M32" s="187"/>
      <c r="N32" s="187"/>
      <c r="O32" s="187"/>
      <c r="P32" s="188"/>
    </row>
    <row r="33" spans="1:16" ht="18" customHeight="1" x14ac:dyDescent="0.25">
      <c r="B33" s="150" t="s">
        <v>19</v>
      </c>
      <c r="C33" s="151"/>
      <c r="D33" s="151"/>
      <c r="E33" s="151"/>
      <c r="F33" s="151"/>
      <c r="G33" s="151"/>
      <c r="H33" s="151"/>
      <c r="I33" s="151"/>
      <c r="J33" s="151"/>
      <c r="K33" s="151"/>
      <c r="L33" s="151"/>
      <c r="M33" s="151"/>
      <c r="N33" s="151"/>
      <c r="O33" s="151"/>
      <c r="P33" s="152"/>
    </row>
    <row r="34" spans="1:16" ht="21" customHeight="1" x14ac:dyDescent="0.25">
      <c r="B34" s="150" t="s">
        <v>20</v>
      </c>
      <c r="C34" s="151"/>
      <c r="D34" s="151"/>
      <c r="E34" s="151"/>
      <c r="F34" s="151"/>
      <c r="G34" s="151"/>
      <c r="H34" s="151"/>
      <c r="I34" s="151"/>
      <c r="J34" s="151"/>
      <c r="K34" s="151"/>
      <c r="L34" s="151"/>
      <c r="M34" s="151"/>
      <c r="N34" s="151"/>
      <c r="O34" s="151"/>
      <c r="P34" s="152"/>
    </row>
    <row r="35" spans="1:16" ht="19.5" customHeight="1" x14ac:dyDescent="0.25">
      <c r="B35" s="189" t="s">
        <v>76</v>
      </c>
      <c r="C35" s="190"/>
      <c r="D35" s="190"/>
      <c r="E35" s="190"/>
      <c r="F35" s="190"/>
      <c r="G35" s="190"/>
      <c r="H35" s="190"/>
      <c r="I35" s="190"/>
      <c r="J35" s="190"/>
      <c r="K35" s="190"/>
      <c r="L35" s="190"/>
      <c r="M35" s="190"/>
      <c r="N35" s="190"/>
      <c r="O35" s="190"/>
      <c r="P35" s="191"/>
    </row>
    <row r="36" spans="1:16" ht="15.75" x14ac:dyDescent="0.25">
      <c r="B36" s="192" t="s">
        <v>77</v>
      </c>
      <c r="C36" s="160"/>
      <c r="D36" s="160"/>
      <c r="E36" s="160"/>
      <c r="F36" s="160"/>
      <c r="G36" s="160"/>
      <c r="H36" s="160"/>
      <c r="I36" s="160"/>
      <c r="J36" s="160"/>
      <c r="K36" s="160"/>
      <c r="L36" s="160"/>
      <c r="M36" s="160"/>
      <c r="N36" s="160"/>
      <c r="O36" s="160"/>
      <c r="P36" s="161"/>
    </row>
    <row r="37" spans="1:16" ht="15.75" x14ac:dyDescent="0.25">
      <c r="B37" s="193"/>
      <c r="C37" s="194"/>
      <c r="D37" s="194"/>
      <c r="E37" s="194"/>
      <c r="F37" s="195"/>
      <c r="G37" s="18"/>
      <c r="H37" s="196" t="s">
        <v>61</v>
      </c>
      <c r="I37" s="197"/>
      <c r="J37" s="197"/>
      <c r="K37" s="198"/>
      <c r="L37" s="199" t="s">
        <v>62</v>
      </c>
      <c r="M37" s="200"/>
      <c r="N37" s="201"/>
      <c r="O37" s="1"/>
      <c r="P37" s="157" t="s">
        <v>6</v>
      </c>
    </row>
    <row r="38" spans="1:16" ht="31.5" x14ac:dyDescent="0.25">
      <c r="B38" s="2" t="s">
        <v>1</v>
      </c>
      <c r="C38" s="2" t="s">
        <v>63</v>
      </c>
      <c r="D38" s="3" t="s">
        <v>64</v>
      </c>
      <c r="E38" s="3" t="s">
        <v>65</v>
      </c>
      <c r="F38" s="3" t="s">
        <v>66</v>
      </c>
      <c r="G38" s="3" t="s">
        <v>67</v>
      </c>
      <c r="H38" s="2" t="s">
        <v>134</v>
      </c>
      <c r="I38" s="2" t="s">
        <v>135</v>
      </c>
      <c r="J38" s="2" t="s">
        <v>136</v>
      </c>
      <c r="K38" s="3" t="s">
        <v>68</v>
      </c>
      <c r="L38" s="3" t="s">
        <v>69</v>
      </c>
      <c r="M38" s="3" t="s">
        <v>70</v>
      </c>
      <c r="N38" s="3" t="s">
        <v>71</v>
      </c>
      <c r="O38" s="3"/>
      <c r="P38" s="158"/>
    </row>
    <row r="39" spans="1:16" ht="264" customHeight="1" x14ac:dyDescent="0.25">
      <c r="A39">
        <v>4</v>
      </c>
      <c r="B39" s="4" t="s">
        <v>151</v>
      </c>
      <c r="C39" s="5" t="s">
        <v>262</v>
      </c>
      <c r="D39" s="5" t="s">
        <v>143</v>
      </c>
      <c r="E39" s="6" t="s">
        <v>70</v>
      </c>
      <c r="F39" s="7" t="s">
        <v>354</v>
      </c>
      <c r="G39" s="8">
        <v>0.15</v>
      </c>
      <c r="H39" s="9">
        <v>0.03</v>
      </c>
      <c r="I39" s="9">
        <v>0.02</v>
      </c>
      <c r="J39" s="9">
        <v>0.1</v>
      </c>
      <c r="K39" s="8">
        <v>0.15</v>
      </c>
      <c r="L39" s="10">
        <f>+K39-G39</f>
        <v>0</v>
      </c>
      <c r="M39" s="11">
        <f>K39/G39</f>
        <v>1</v>
      </c>
      <c r="N39" s="12" t="str">
        <f>IF(M39&lt;=$Y$8,"T",IF(M39&lt;=$X$8,"R",IF(M39&gt;=$W$8,"P")))</f>
        <v>P</v>
      </c>
      <c r="O39" s="12" t="s">
        <v>74</v>
      </c>
      <c r="P39" s="13" t="s">
        <v>220</v>
      </c>
    </row>
    <row r="40" spans="1:16" ht="115.5" customHeight="1" x14ac:dyDescent="0.25">
      <c r="A40">
        <v>5</v>
      </c>
      <c r="B40" s="4" t="s">
        <v>152</v>
      </c>
      <c r="C40" s="5" t="s">
        <v>21</v>
      </c>
      <c r="D40" s="5" t="s">
        <v>273</v>
      </c>
      <c r="E40" s="6" t="s">
        <v>70</v>
      </c>
      <c r="F40" s="19" t="s">
        <v>144</v>
      </c>
      <c r="G40" s="8">
        <v>0.34</v>
      </c>
      <c r="H40" s="9">
        <v>0.14000000000000001</v>
      </c>
      <c r="I40" s="9">
        <v>0.1</v>
      </c>
      <c r="J40" s="9">
        <v>0.1</v>
      </c>
      <c r="K40" s="8">
        <v>0.34</v>
      </c>
      <c r="L40" s="10">
        <f>+K40-G40</f>
        <v>0</v>
      </c>
      <c r="M40" s="11">
        <f>K40/G40</f>
        <v>1</v>
      </c>
      <c r="N40" s="12" t="str">
        <f>IF(M40&lt;=$Y$8,"T",IF(M40&lt;=$X$8,"R",IF(M40&gt;=$W$8,"P")))</f>
        <v>P</v>
      </c>
      <c r="O40" s="12" t="s">
        <v>74</v>
      </c>
      <c r="P40" s="17" t="s">
        <v>366</v>
      </c>
    </row>
    <row r="41" spans="1:16" ht="255" x14ac:dyDescent="0.25">
      <c r="A41">
        <v>6</v>
      </c>
      <c r="B41" s="121" t="s">
        <v>153</v>
      </c>
      <c r="C41" s="122" t="s">
        <v>59</v>
      </c>
      <c r="D41" s="122" t="s">
        <v>274</v>
      </c>
      <c r="E41" s="123" t="s">
        <v>70</v>
      </c>
      <c r="F41" s="124" t="s">
        <v>355</v>
      </c>
      <c r="G41" s="125">
        <v>0.25</v>
      </c>
      <c r="H41" s="126">
        <v>0.1</v>
      </c>
      <c r="I41" s="126">
        <v>0.05</v>
      </c>
      <c r="J41" s="126">
        <v>0.1</v>
      </c>
      <c r="K41" s="127">
        <f>SUM(H41:J41)</f>
        <v>0.25</v>
      </c>
      <c r="L41" s="127">
        <f>+K41-G41</f>
        <v>0</v>
      </c>
      <c r="M41" s="128">
        <f>K41/G41</f>
        <v>1</v>
      </c>
      <c r="N41" s="129" t="str">
        <f>IF(M41&lt;=$Y$8,"T",IF(M41&lt;=$X$8,"R",IF(M41&gt;=$W$8,"P")))</f>
        <v>P</v>
      </c>
      <c r="O41" s="129" t="s">
        <v>73</v>
      </c>
      <c r="P41" s="139" t="s">
        <v>247</v>
      </c>
    </row>
    <row r="42" spans="1:16" ht="15.75" x14ac:dyDescent="0.25">
      <c r="B42" s="131"/>
      <c r="C42" s="114"/>
      <c r="D42" s="114"/>
      <c r="E42" s="132"/>
      <c r="F42" s="133"/>
      <c r="G42" s="134"/>
      <c r="H42" s="135"/>
      <c r="I42" s="135"/>
      <c r="J42" s="135"/>
      <c r="K42" s="136"/>
      <c r="L42" s="136"/>
      <c r="M42" s="137"/>
      <c r="N42" s="138"/>
      <c r="O42" s="138"/>
      <c r="P42" s="113"/>
    </row>
    <row r="44" spans="1:16" ht="19.5" customHeight="1" x14ac:dyDescent="0.25">
      <c r="B44" s="202" t="s">
        <v>7</v>
      </c>
      <c r="C44" s="203"/>
      <c r="D44" s="203"/>
      <c r="E44" s="203"/>
      <c r="F44" s="203"/>
      <c r="G44" s="203"/>
      <c r="H44" s="203"/>
      <c r="I44" s="203"/>
      <c r="J44" s="203"/>
      <c r="K44" s="203"/>
      <c r="L44" s="203"/>
      <c r="M44" s="203"/>
      <c r="N44" s="203"/>
      <c r="O44" s="203"/>
      <c r="P44" s="204"/>
    </row>
    <row r="45" spans="1:16" ht="19.5" customHeight="1" x14ac:dyDescent="0.25">
      <c r="B45" s="180" t="s">
        <v>78</v>
      </c>
      <c r="C45" s="181"/>
      <c r="D45" s="181"/>
      <c r="E45" s="181"/>
      <c r="F45" s="181"/>
      <c r="G45" s="181"/>
      <c r="H45" s="181"/>
      <c r="I45" s="181"/>
      <c r="J45" s="181"/>
      <c r="K45" s="181"/>
      <c r="L45" s="181"/>
      <c r="M45" s="181"/>
      <c r="N45" s="181"/>
      <c r="O45" s="181"/>
      <c r="P45" s="182"/>
    </row>
    <row r="46" spans="1:16" ht="20.25" customHeight="1" x14ac:dyDescent="0.25">
      <c r="B46" s="212" t="s">
        <v>8</v>
      </c>
      <c r="C46" s="213"/>
      <c r="D46" s="213"/>
      <c r="E46" s="213"/>
      <c r="F46" s="213"/>
      <c r="G46" s="213"/>
      <c r="H46" s="213"/>
      <c r="I46" s="213"/>
      <c r="J46" s="213"/>
      <c r="K46" s="213"/>
      <c r="L46" s="213"/>
      <c r="M46" s="213"/>
      <c r="N46" s="213"/>
      <c r="O46" s="213"/>
      <c r="P46" s="214"/>
    </row>
    <row r="47" spans="1:16" ht="18.75" customHeight="1" x14ac:dyDescent="0.25">
      <c r="B47" s="215" t="s">
        <v>9</v>
      </c>
      <c r="C47" s="216"/>
      <c r="D47" s="216"/>
      <c r="E47" s="216"/>
      <c r="F47" s="216"/>
      <c r="G47" s="216"/>
      <c r="H47" s="216"/>
      <c r="I47" s="216"/>
      <c r="J47" s="216"/>
      <c r="K47" s="216"/>
      <c r="L47" s="216"/>
      <c r="M47" s="216"/>
      <c r="N47" s="216"/>
      <c r="O47" s="216"/>
      <c r="P47" s="217"/>
    </row>
    <row r="48" spans="1:16" ht="18" customHeight="1" x14ac:dyDescent="0.25">
      <c r="B48" s="218" t="s">
        <v>10</v>
      </c>
      <c r="C48" s="216"/>
      <c r="D48" s="216"/>
      <c r="E48" s="216"/>
      <c r="F48" s="216"/>
      <c r="G48" s="216"/>
      <c r="H48" s="216"/>
      <c r="I48" s="216"/>
      <c r="J48" s="216"/>
      <c r="K48" s="216"/>
      <c r="L48" s="216"/>
      <c r="M48" s="216"/>
      <c r="N48" s="216"/>
      <c r="O48" s="216"/>
      <c r="P48" s="217"/>
    </row>
    <row r="49" spans="1:16" ht="18" customHeight="1" x14ac:dyDescent="0.25">
      <c r="B49" s="219" t="s">
        <v>11</v>
      </c>
      <c r="C49" s="220"/>
      <c r="D49" s="220"/>
      <c r="E49" s="220"/>
      <c r="F49" s="220"/>
      <c r="G49" s="220"/>
      <c r="H49" s="220"/>
      <c r="I49" s="220"/>
      <c r="J49" s="220"/>
      <c r="K49" s="220"/>
      <c r="L49" s="220"/>
      <c r="M49" s="220"/>
      <c r="N49" s="220"/>
      <c r="O49" s="220"/>
      <c r="P49" s="221"/>
    </row>
    <row r="50" spans="1:16" ht="20.25" customHeight="1" x14ac:dyDescent="0.25">
      <c r="B50" s="222" t="s">
        <v>79</v>
      </c>
      <c r="C50" s="223"/>
      <c r="D50" s="223"/>
      <c r="E50" s="223"/>
      <c r="F50" s="223"/>
      <c r="G50" s="223"/>
      <c r="H50" s="223"/>
      <c r="I50" s="223"/>
      <c r="J50" s="223"/>
      <c r="K50" s="223"/>
      <c r="L50" s="223"/>
      <c r="M50" s="223"/>
      <c r="N50" s="223"/>
      <c r="O50" s="223"/>
      <c r="P50" s="223"/>
    </row>
    <row r="51" spans="1:16" ht="15.75" x14ac:dyDescent="0.25">
      <c r="B51" s="153"/>
      <c r="C51" s="153"/>
      <c r="D51" s="153"/>
      <c r="E51" s="153"/>
      <c r="F51" s="153"/>
      <c r="G51" s="18"/>
      <c r="H51" s="162" t="s">
        <v>61</v>
      </c>
      <c r="I51" s="162"/>
      <c r="J51" s="162"/>
      <c r="K51" s="162"/>
      <c r="L51" s="163" t="s">
        <v>62</v>
      </c>
      <c r="M51" s="162"/>
      <c r="N51" s="162"/>
      <c r="O51" s="1"/>
      <c r="P51" s="164" t="s">
        <v>6</v>
      </c>
    </row>
    <row r="52" spans="1:16" ht="31.5" x14ac:dyDescent="0.25">
      <c r="B52" s="2" t="s">
        <v>1</v>
      </c>
      <c r="C52" s="2" t="s">
        <v>63</v>
      </c>
      <c r="D52" s="3" t="s">
        <v>64</v>
      </c>
      <c r="E52" s="3" t="s">
        <v>65</v>
      </c>
      <c r="F52" s="3" t="s">
        <v>66</v>
      </c>
      <c r="G52" s="3" t="s">
        <v>67</v>
      </c>
      <c r="H52" s="2" t="s">
        <v>134</v>
      </c>
      <c r="I52" s="2" t="s">
        <v>135</v>
      </c>
      <c r="J52" s="2" t="s">
        <v>136</v>
      </c>
      <c r="K52" s="3" t="s">
        <v>68</v>
      </c>
      <c r="L52" s="3" t="s">
        <v>69</v>
      </c>
      <c r="M52" s="3" t="s">
        <v>70</v>
      </c>
      <c r="N52" s="3" t="s">
        <v>71</v>
      </c>
      <c r="O52" s="3"/>
      <c r="P52" s="164"/>
    </row>
    <row r="53" spans="1:16" ht="150" x14ac:dyDescent="0.25">
      <c r="A53">
        <v>7</v>
      </c>
      <c r="B53" s="4" t="s">
        <v>154</v>
      </c>
      <c r="C53" s="5" t="s">
        <v>12</v>
      </c>
      <c r="D53" s="5" t="s">
        <v>145</v>
      </c>
      <c r="E53" s="6" t="s">
        <v>70</v>
      </c>
      <c r="F53" s="7" t="s">
        <v>356</v>
      </c>
      <c r="G53" s="11">
        <v>0.15</v>
      </c>
      <c r="H53" s="9">
        <v>0.1</v>
      </c>
      <c r="I53" s="9">
        <v>0.15</v>
      </c>
      <c r="J53" s="9">
        <v>0.1</v>
      </c>
      <c r="K53" s="11">
        <v>0.15</v>
      </c>
      <c r="L53" s="10">
        <v>0</v>
      </c>
      <c r="M53" s="11">
        <f>K53/G53</f>
        <v>1</v>
      </c>
      <c r="N53" s="12" t="str">
        <f>IF(M53&lt;=$Y$8,"T",IF(M53&lt;=$X$8,"R",IF(M53&gt;=$W$8,"P")))</f>
        <v>P</v>
      </c>
      <c r="O53" s="12" t="s">
        <v>74</v>
      </c>
      <c r="P53" s="13" t="s">
        <v>238</v>
      </c>
    </row>
    <row r="54" spans="1:16" ht="90" x14ac:dyDescent="0.25">
      <c r="A54">
        <v>8</v>
      </c>
      <c r="B54" s="4" t="s">
        <v>155</v>
      </c>
      <c r="C54" s="5" t="s">
        <v>146</v>
      </c>
      <c r="D54" s="5" t="s">
        <v>147</v>
      </c>
      <c r="E54" s="6" t="s">
        <v>70</v>
      </c>
      <c r="F54" s="7" t="s">
        <v>357</v>
      </c>
      <c r="G54" s="11">
        <v>0.25</v>
      </c>
      <c r="H54" s="9">
        <v>0.1</v>
      </c>
      <c r="I54" s="9">
        <v>0.05</v>
      </c>
      <c r="J54" s="9">
        <v>0.1</v>
      </c>
      <c r="K54" s="11">
        <v>0.25</v>
      </c>
      <c r="L54" s="10">
        <v>0</v>
      </c>
      <c r="M54" s="11">
        <f>K54/G54</f>
        <v>1</v>
      </c>
      <c r="N54" s="12" t="str">
        <f>IF(M54&lt;=$Y$8,"T",IF(M54&lt;=$X$8,"R",IF(M54&gt;=$W$8,"P")))</f>
        <v>P</v>
      </c>
      <c r="O54" s="12" t="s">
        <v>73</v>
      </c>
      <c r="P54" s="13" t="s">
        <v>238</v>
      </c>
    </row>
    <row r="55" spans="1:16" ht="60" x14ac:dyDescent="0.25">
      <c r="A55">
        <v>9</v>
      </c>
      <c r="B55" s="4" t="s">
        <v>156</v>
      </c>
      <c r="C55" s="5" t="s">
        <v>13</v>
      </c>
      <c r="D55" s="5" t="s">
        <v>148</v>
      </c>
      <c r="E55" s="6" t="s">
        <v>70</v>
      </c>
      <c r="F55" s="7" t="s">
        <v>358</v>
      </c>
      <c r="G55" s="20">
        <v>1</v>
      </c>
      <c r="H55" s="15">
        <v>0</v>
      </c>
      <c r="I55" s="15">
        <v>0</v>
      </c>
      <c r="J55" s="15">
        <v>1</v>
      </c>
      <c r="K55" s="16">
        <f>SUM(H55:J55)</f>
        <v>1</v>
      </c>
      <c r="L55" s="16">
        <v>0</v>
      </c>
      <c r="M55" s="11">
        <v>1</v>
      </c>
      <c r="N55" s="12" t="str">
        <f>IF(M55&lt;=$Y$8,"T",IF(M55&lt;=$X$8,"R",IF(M55&gt;=$W$8,"P")))</f>
        <v>P</v>
      </c>
      <c r="O55" s="12" t="s">
        <v>74</v>
      </c>
      <c r="P55" s="13" t="s">
        <v>224</v>
      </c>
    </row>
    <row r="58" spans="1:16" ht="15.75" x14ac:dyDescent="0.25">
      <c r="B58" s="183" t="s">
        <v>22</v>
      </c>
      <c r="C58" s="184"/>
      <c r="D58" s="184"/>
      <c r="E58" s="184"/>
      <c r="F58" s="184"/>
      <c r="G58" s="184"/>
      <c r="H58" s="184"/>
      <c r="I58" s="184"/>
      <c r="J58" s="184"/>
      <c r="K58" s="184"/>
      <c r="L58" s="184"/>
      <c r="M58" s="184"/>
      <c r="N58" s="184"/>
      <c r="O58" s="184"/>
      <c r="P58" s="185"/>
    </row>
    <row r="59" spans="1:16" ht="38.25" customHeight="1" x14ac:dyDescent="0.25">
      <c r="B59" s="224" t="s">
        <v>80</v>
      </c>
      <c r="C59" s="224"/>
      <c r="D59" s="224"/>
      <c r="E59" s="224"/>
      <c r="F59" s="224"/>
      <c r="G59" s="224"/>
      <c r="H59" s="224"/>
      <c r="I59" s="224"/>
      <c r="J59" s="224"/>
      <c r="K59" s="224"/>
      <c r="L59" s="224"/>
      <c r="M59" s="224"/>
      <c r="N59" s="224"/>
      <c r="O59" s="224"/>
      <c r="P59" s="224"/>
    </row>
    <row r="60" spans="1:16" ht="19.5" customHeight="1" x14ac:dyDescent="0.25">
      <c r="B60" s="146" t="s">
        <v>8</v>
      </c>
      <c r="C60" s="147"/>
      <c r="D60" s="147"/>
      <c r="E60" s="147"/>
      <c r="F60" s="147"/>
      <c r="G60" s="147"/>
      <c r="H60" s="147"/>
      <c r="I60" s="147"/>
      <c r="J60" s="147"/>
      <c r="K60" s="147"/>
      <c r="L60" s="147"/>
      <c r="M60" s="147"/>
      <c r="N60" s="147"/>
      <c r="O60" s="147"/>
      <c r="P60" s="148"/>
    </row>
    <row r="61" spans="1:16" x14ac:dyDescent="0.25">
      <c r="B61" s="150" t="s">
        <v>23</v>
      </c>
      <c r="C61" s="151"/>
      <c r="D61" s="151"/>
      <c r="E61" s="151"/>
      <c r="F61" s="151"/>
      <c r="G61" s="151"/>
      <c r="H61" s="151"/>
      <c r="I61" s="151"/>
      <c r="J61" s="151"/>
      <c r="K61" s="151"/>
      <c r="L61" s="151"/>
      <c r="M61" s="151"/>
      <c r="N61" s="151"/>
      <c r="O61" s="151"/>
      <c r="P61" s="152"/>
    </row>
    <row r="62" spans="1:16" x14ac:dyDescent="0.25">
      <c r="B62" s="150" t="s">
        <v>81</v>
      </c>
      <c r="C62" s="151"/>
      <c r="D62" s="151"/>
      <c r="E62" s="151"/>
      <c r="F62" s="151"/>
      <c r="G62" s="151"/>
      <c r="H62" s="151"/>
      <c r="I62" s="151"/>
      <c r="J62" s="151"/>
      <c r="K62" s="151"/>
      <c r="L62" s="151"/>
      <c r="M62" s="151"/>
      <c r="N62" s="151"/>
      <c r="O62" s="151"/>
      <c r="P62" s="152"/>
    </row>
    <row r="63" spans="1:16" x14ac:dyDescent="0.25">
      <c r="B63" s="150" t="s">
        <v>24</v>
      </c>
      <c r="C63" s="151"/>
      <c r="D63" s="151"/>
      <c r="E63" s="151"/>
      <c r="F63" s="151"/>
      <c r="G63" s="151"/>
      <c r="H63" s="151"/>
      <c r="I63" s="151"/>
      <c r="J63" s="151"/>
      <c r="K63" s="151"/>
      <c r="L63" s="151"/>
      <c r="M63" s="151"/>
      <c r="N63" s="151"/>
      <c r="O63" s="151"/>
      <c r="P63" s="152"/>
    </row>
    <row r="64" spans="1:16" x14ac:dyDescent="0.25">
      <c r="B64" s="150" t="s">
        <v>25</v>
      </c>
      <c r="C64" s="151"/>
      <c r="D64" s="151"/>
      <c r="E64" s="151"/>
      <c r="F64" s="151"/>
      <c r="G64" s="151"/>
      <c r="H64" s="151"/>
      <c r="I64" s="151"/>
      <c r="J64" s="151"/>
      <c r="K64" s="151"/>
      <c r="L64" s="151"/>
      <c r="M64" s="151"/>
      <c r="N64" s="151"/>
      <c r="O64" s="151"/>
      <c r="P64" s="152"/>
    </row>
    <row r="65" spans="1:16" ht="15.75" x14ac:dyDescent="0.25">
      <c r="B65" s="159" t="s">
        <v>82</v>
      </c>
      <c r="C65" s="160"/>
      <c r="D65" s="160"/>
      <c r="E65" s="160"/>
      <c r="F65" s="160"/>
      <c r="G65" s="160"/>
      <c r="H65" s="160"/>
      <c r="I65" s="160"/>
      <c r="J65" s="160"/>
      <c r="K65" s="160"/>
      <c r="L65" s="160"/>
      <c r="M65" s="160"/>
      <c r="N65" s="160"/>
      <c r="O65" s="160"/>
      <c r="P65" s="161"/>
    </row>
    <row r="66" spans="1:16" ht="15.75" x14ac:dyDescent="0.25">
      <c r="B66" s="153"/>
      <c r="C66" s="153"/>
      <c r="D66" s="153"/>
      <c r="E66" s="153"/>
      <c r="F66" s="153"/>
      <c r="G66" s="18"/>
      <c r="H66" s="162" t="s">
        <v>61</v>
      </c>
      <c r="I66" s="162"/>
      <c r="J66" s="162"/>
      <c r="K66" s="162"/>
      <c r="L66" s="163" t="s">
        <v>62</v>
      </c>
      <c r="M66" s="162"/>
      <c r="N66" s="162"/>
      <c r="O66" s="1"/>
      <c r="P66" s="164" t="s">
        <v>6</v>
      </c>
    </row>
    <row r="67" spans="1:16" ht="31.5" x14ac:dyDescent="0.25">
      <c r="B67" s="2" t="s">
        <v>1</v>
      </c>
      <c r="C67" s="2" t="s">
        <v>63</v>
      </c>
      <c r="D67" s="3" t="s">
        <v>64</v>
      </c>
      <c r="E67" s="3" t="s">
        <v>65</v>
      </c>
      <c r="F67" s="3" t="s">
        <v>66</v>
      </c>
      <c r="G67" s="3" t="s">
        <v>67</v>
      </c>
      <c r="H67" s="2" t="s">
        <v>134</v>
      </c>
      <c r="I67" s="2" t="s">
        <v>135</v>
      </c>
      <c r="J67" s="2" t="s">
        <v>136</v>
      </c>
      <c r="K67" s="3" t="s">
        <v>68</v>
      </c>
      <c r="L67" s="3" t="s">
        <v>69</v>
      </c>
      <c r="M67" s="3" t="s">
        <v>70</v>
      </c>
      <c r="N67" s="3" t="s">
        <v>71</v>
      </c>
      <c r="O67" s="3"/>
      <c r="P67" s="164"/>
    </row>
    <row r="68" spans="1:16" ht="174" customHeight="1" x14ac:dyDescent="0.25">
      <c r="A68">
        <v>10</v>
      </c>
      <c r="B68" s="4" t="s">
        <v>157</v>
      </c>
      <c r="C68" s="5" t="s">
        <v>149</v>
      </c>
      <c r="D68" s="5" t="s">
        <v>150</v>
      </c>
      <c r="E68" s="6" t="s">
        <v>72</v>
      </c>
      <c r="F68" s="7" t="s">
        <v>359</v>
      </c>
      <c r="G68" s="8">
        <v>0.25</v>
      </c>
      <c r="H68" s="9">
        <v>0.05</v>
      </c>
      <c r="I68" s="9">
        <v>0.1</v>
      </c>
      <c r="J68" s="9">
        <v>0.1</v>
      </c>
      <c r="K68" s="10">
        <v>0.25</v>
      </c>
      <c r="L68" s="10">
        <f>+K68-G68</f>
        <v>0</v>
      </c>
      <c r="M68" s="11">
        <f>K68/G68</f>
        <v>1</v>
      </c>
      <c r="N68" s="12" t="str">
        <f>IF(M68&lt;=$Y$8,"T",IF(M68&lt;=$X$8,"R",IF(M68&gt;=$W$8,"P")))</f>
        <v>P</v>
      </c>
      <c r="O68" s="12" t="s">
        <v>74</v>
      </c>
      <c r="P68" s="13" t="s">
        <v>235</v>
      </c>
    </row>
    <row r="69" spans="1:16" ht="111.75" customHeight="1" x14ac:dyDescent="0.25">
      <c r="A69">
        <v>11</v>
      </c>
      <c r="B69" s="4" t="s">
        <v>158</v>
      </c>
      <c r="C69" s="5" t="s">
        <v>159</v>
      </c>
      <c r="D69" s="7"/>
      <c r="E69" s="6" t="s">
        <v>72</v>
      </c>
      <c r="F69" s="7" t="s">
        <v>351</v>
      </c>
      <c r="G69" s="8">
        <v>0.25</v>
      </c>
      <c r="H69" s="9">
        <v>0.05</v>
      </c>
      <c r="I69" s="9">
        <v>0.1</v>
      </c>
      <c r="J69" s="9">
        <v>0.1</v>
      </c>
      <c r="K69" s="10">
        <v>0.25</v>
      </c>
      <c r="L69" s="10">
        <f>+K69-G69</f>
        <v>0</v>
      </c>
      <c r="M69" s="11">
        <f>K69/G69</f>
        <v>1</v>
      </c>
      <c r="N69" s="12" t="str">
        <f>IF(M69&lt;=$Y$8,"T",IF(M69&lt;=$X$8,"R",IF(M69&gt;=$W$8,"P")))</f>
        <v>P</v>
      </c>
      <c r="O69" s="12" t="s">
        <v>74</v>
      </c>
      <c r="P69" s="13" t="s">
        <v>233</v>
      </c>
    </row>
    <row r="70" spans="1:16" ht="13.5" customHeight="1" x14ac:dyDescent="0.25">
      <c r="B70" s="36"/>
      <c r="C70" s="36"/>
      <c r="D70" s="36"/>
      <c r="E70" s="36"/>
      <c r="F70" s="36"/>
      <c r="G70" s="36"/>
      <c r="H70" s="36"/>
      <c r="I70" s="36"/>
      <c r="J70" s="36"/>
      <c r="K70" s="36"/>
      <c r="L70" s="36"/>
      <c r="M70" s="36"/>
      <c r="N70" s="36"/>
      <c r="O70" s="36"/>
      <c r="P70" s="36"/>
    </row>
    <row r="72" spans="1:16" ht="20.25" x14ac:dyDescent="0.25">
      <c r="B72" s="154" t="s">
        <v>0</v>
      </c>
      <c r="C72" s="155"/>
      <c r="D72" s="155"/>
      <c r="E72" s="155"/>
      <c r="F72" s="155"/>
      <c r="G72" s="155"/>
      <c r="H72" s="155"/>
      <c r="I72" s="155"/>
      <c r="J72" s="155"/>
      <c r="K72" s="155"/>
      <c r="L72" s="155"/>
      <c r="M72" s="155"/>
      <c r="N72" s="155"/>
      <c r="O72" s="155"/>
      <c r="P72" s="156"/>
    </row>
    <row r="73" spans="1:16" ht="18" customHeight="1" x14ac:dyDescent="0.25">
      <c r="B73" s="153"/>
      <c r="C73" s="153"/>
      <c r="D73" s="153"/>
      <c r="E73" s="153"/>
      <c r="F73" s="153"/>
      <c r="G73" s="18"/>
      <c r="H73" s="153" t="s">
        <v>61</v>
      </c>
      <c r="I73" s="153"/>
      <c r="J73" s="153"/>
      <c r="K73" s="153"/>
      <c r="L73" s="153" t="s">
        <v>62</v>
      </c>
      <c r="M73" s="153"/>
      <c r="N73" s="153"/>
      <c r="O73" s="21"/>
      <c r="P73" s="157" t="s">
        <v>6</v>
      </c>
    </row>
    <row r="74" spans="1:16" ht="31.5" x14ac:dyDescent="0.25">
      <c r="B74" s="22" t="s">
        <v>1</v>
      </c>
      <c r="C74" s="22" t="s">
        <v>63</v>
      </c>
      <c r="D74" s="23" t="s">
        <v>64</v>
      </c>
      <c r="E74" s="23" t="s">
        <v>65</v>
      </c>
      <c r="F74" s="23" t="s">
        <v>66</v>
      </c>
      <c r="G74" s="23" t="s">
        <v>67</v>
      </c>
      <c r="H74" s="2" t="s">
        <v>134</v>
      </c>
      <c r="I74" s="2" t="s">
        <v>135</v>
      </c>
      <c r="J74" s="2" t="s">
        <v>136</v>
      </c>
      <c r="K74" s="23" t="s">
        <v>68</v>
      </c>
      <c r="L74" s="23" t="s">
        <v>69</v>
      </c>
      <c r="M74" s="23" t="s">
        <v>70</v>
      </c>
      <c r="N74" s="23" t="s">
        <v>71</v>
      </c>
      <c r="O74" s="24"/>
      <c r="P74" s="158"/>
    </row>
    <row r="75" spans="1:16" ht="183" customHeight="1" x14ac:dyDescent="0.25">
      <c r="A75">
        <v>12</v>
      </c>
      <c r="B75" s="25" t="s">
        <v>160</v>
      </c>
      <c r="C75" s="5" t="s">
        <v>83</v>
      </c>
      <c r="D75" s="26" t="s">
        <v>84</v>
      </c>
      <c r="E75" s="6" t="s">
        <v>72</v>
      </c>
      <c r="F75" s="7" t="s">
        <v>292</v>
      </c>
      <c r="G75" s="8">
        <v>1</v>
      </c>
      <c r="H75" s="9">
        <v>0.28000000000000003</v>
      </c>
      <c r="I75" s="9">
        <v>0.3</v>
      </c>
      <c r="J75" s="9">
        <v>0.3</v>
      </c>
      <c r="K75" s="10">
        <f>SUM(H75:J75)</f>
        <v>0.88000000000000012</v>
      </c>
      <c r="L75" s="10">
        <f>+K75-G75</f>
        <v>-0.11999999999999988</v>
      </c>
      <c r="M75" s="11">
        <v>0.88</v>
      </c>
      <c r="N75" s="54" t="str">
        <f>IF(M75&lt;=$Y$8,"T",IF(M75&gt;=$X$8,"R",IF(M75&lt;=$W$8,"P")))</f>
        <v>R</v>
      </c>
      <c r="O75" s="12" t="s">
        <v>74</v>
      </c>
      <c r="P75" s="5" t="s">
        <v>365</v>
      </c>
    </row>
    <row r="76" spans="1:16" ht="208.5" customHeight="1" x14ac:dyDescent="0.25">
      <c r="A76">
        <v>13</v>
      </c>
      <c r="B76" s="4" t="s">
        <v>164</v>
      </c>
      <c r="C76" s="5" t="s">
        <v>161</v>
      </c>
      <c r="D76" s="5" t="s">
        <v>162</v>
      </c>
      <c r="E76" s="6" t="s">
        <v>72</v>
      </c>
      <c r="F76" s="7" t="s">
        <v>163</v>
      </c>
      <c r="G76" s="52">
        <v>11500</v>
      </c>
      <c r="H76" s="52">
        <v>3827</v>
      </c>
      <c r="I76" s="52">
        <v>3827</v>
      </c>
      <c r="J76" s="52">
        <v>3827</v>
      </c>
      <c r="K76" s="52">
        <f>SUM(H76:J76)</f>
        <v>11481</v>
      </c>
      <c r="L76" s="27">
        <f>G76-K76</f>
        <v>19</v>
      </c>
      <c r="M76" s="11">
        <v>0.98</v>
      </c>
      <c r="N76" s="12" t="str">
        <f t="shared" ref="N76:N92" si="0">IF(M76&lt;=$Y$8,"T",IF(M76&lt;=$X$8,"R",IF(M76&gt;=$W$8,"P")))</f>
        <v>P</v>
      </c>
      <c r="O76" s="12" t="s">
        <v>74</v>
      </c>
      <c r="P76" s="5" t="s">
        <v>364</v>
      </c>
    </row>
    <row r="77" spans="1:16" ht="60" x14ac:dyDescent="0.25">
      <c r="A77">
        <v>14</v>
      </c>
      <c r="B77" s="4" t="s">
        <v>165</v>
      </c>
      <c r="C77" s="5" t="s">
        <v>26</v>
      </c>
      <c r="D77" s="28" t="s">
        <v>166</v>
      </c>
      <c r="E77" s="6" t="s">
        <v>72</v>
      </c>
      <c r="F77" s="7" t="s">
        <v>167</v>
      </c>
      <c r="G77" s="52">
        <v>12500</v>
      </c>
      <c r="H77" s="52">
        <v>4167</v>
      </c>
      <c r="I77" s="52">
        <v>4166</v>
      </c>
      <c r="J77" s="52">
        <v>4166</v>
      </c>
      <c r="K77" s="52">
        <v>16280</v>
      </c>
      <c r="L77" s="30">
        <v>37.880000000000003</v>
      </c>
      <c r="M77" s="11">
        <f>K77/G77</f>
        <v>1.3024</v>
      </c>
      <c r="N77" s="12" t="str">
        <f t="shared" si="0"/>
        <v>P</v>
      </c>
      <c r="O77" s="12" t="s">
        <v>88</v>
      </c>
      <c r="P77" s="5" t="s">
        <v>244</v>
      </c>
    </row>
    <row r="78" spans="1:16" ht="75" x14ac:dyDescent="0.25">
      <c r="A78">
        <v>15</v>
      </c>
      <c r="B78" s="4" t="s">
        <v>168</v>
      </c>
      <c r="C78" s="5" t="s">
        <v>27</v>
      </c>
      <c r="D78" s="13" t="s">
        <v>170</v>
      </c>
      <c r="E78" s="6" t="s">
        <v>72</v>
      </c>
      <c r="F78" s="7" t="s">
        <v>169</v>
      </c>
      <c r="G78" s="29">
        <v>0.15</v>
      </c>
      <c r="H78" s="31">
        <v>0.05</v>
      </c>
      <c r="I78" s="31">
        <v>0.05</v>
      </c>
      <c r="J78" s="31">
        <v>0.05</v>
      </c>
      <c r="K78" s="30">
        <v>0.15</v>
      </c>
      <c r="L78" s="30">
        <f>+K78-G78</f>
        <v>0</v>
      </c>
      <c r="M78" s="11">
        <f>K78/G78</f>
        <v>1</v>
      </c>
      <c r="N78" s="12" t="str">
        <f t="shared" si="0"/>
        <v>P</v>
      </c>
      <c r="O78" s="12" t="s">
        <v>74</v>
      </c>
      <c r="P78" s="5" t="s">
        <v>221</v>
      </c>
    </row>
    <row r="79" spans="1:16" ht="197.25" x14ac:dyDescent="0.25">
      <c r="A79">
        <v>16</v>
      </c>
      <c r="B79" s="4" t="s">
        <v>171</v>
      </c>
      <c r="C79" s="5" t="s">
        <v>28</v>
      </c>
      <c r="D79" s="5" t="s">
        <v>286</v>
      </c>
      <c r="E79" s="37" t="s">
        <v>285</v>
      </c>
      <c r="F79" s="35" t="s">
        <v>85</v>
      </c>
      <c r="G79" s="14">
        <v>4</v>
      </c>
      <c r="H79" s="15">
        <v>2</v>
      </c>
      <c r="I79" s="15">
        <v>1</v>
      </c>
      <c r="J79" s="15">
        <v>1</v>
      </c>
      <c r="K79" s="16">
        <v>4</v>
      </c>
      <c r="L79" s="16">
        <v>0</v>
      </c>
      <c r="M79" s="11">
        <v>1</v>
      </c>
      <c r="N79" s="12" t="str">
        <f t="shared" si="0"/>
        <v>P</v>
      </c>
      <c r="O79" s="12" t="s">
        <v>73</v>
      </c>
      <c r="P79" s="5" t="s">
        <v>221</v>
      </c>
    </row>
    <row r="80" spans="1:16" ht="90" x14ac:dyDescent="0.25">
      <c r="A80">
        <v>17</v>
      </c>
      <c r="B80" s="108" t="s">
        <v>172</v>
      </c>
      <c r="C80" s="5" t="s">
        <v>173</v>
      </c>
      <c r="D80" s="5" t="s">
        <v>174</v>
      </c>
      <c r="E80" s="6" t="s">
        <v>72</v>
      </c>
      <c r="F80" s="35" t="s">
        <v>291</v>
      </c>
      <c r="G80" s="14">
        <v>195</v>
      </c>
      <c r="H80" s="15">
        <v>66</v>
      </c>
      <c r="I80" s="15">
        <v>64</v>
      </c>
      <c r="J80" s="15">
        <v>66</v>
      </c>
      <c r="K80" s="16">
        <v>0</v>
      </c>
      <c r="L80" s="16">
        <v>199</v>
      </c>
      <c r="M80" s="11">
        <v>1</v>
      </c>
      <c r="N80" s="12" t="str">
        <f t="shared" si="0"/>
        <v>P</v>
      </c>
      <c r="O80" s="12" t="s">
        <v>74</v>
      </c>
      <c r="P80" s="5" t="s">
        <v>221</v>
      </c>
    </row>
    <row r="81" spans="1:16" ht="135" x14ac:dyDescent="0.25">
      <c r="A81">
        <v>18</v>
      </c>
      <c r="B81" s="4" t="s">
        <v>175</v>
      </c>
      <c r="C81" s="5" t="s">
        <v>176</v>
      </c>
      <c r="D81" s="5" t="s">
        <v>177</v>
      </c>
      <c r="E81" s="6" t="s">
        <v>70</v>
      </c>
      <c r="F81" s="7" t="s">
        <v>289</v>
      </c>
      <c r="G81" s="8">
        <v>0.25</v>
      </c>
      <c r="H81" s="9">
        <v>0</v>
      </c>
      <c r="I81" s="9">
        <v>0.1</v>
      </c>
      <c r="J81" s="9">
        <v>0.05</v>
      </c>
      <c r="K81" s="8">
        <v>0.15</v>
      </c>
      <c r="L81" s="10">
        <v>0.1</v>
      </c>
      <c r="M81" s="8">
        <v>0.66</v>
      </c>
      <c r="N81" s="12" t="str">
        <f>IF(M81&gt;=$Y$8,"T",IF(M81&lt;=$X$8,"R",IF(M81&gt;=$W$8,"P")))</f>
        <v>T</v>
      </c>
      <c r="O81" s="12" t="s">
        <v>74</v>
      </c>
      <c r="P81" s="5" t="s">
        <v>363</v>
      </c>
    </row>
    <row r="82" spans="1:16" ht="120" x14ac:dyDescent="0.25">
      <c r="A82">
        <v>19</v>
      </c>
      <c r="B82" s="121" t="s">
        <v>178</v>
      </c>
      <c r="C82" s="122" t="s">
        <v>86</v>
      </c>
      <c r="D82" s="122" t="s">
        <v>87</v>
      </c>
      <c r="E82" s="123" t="s">
        <v>70</v>
      </c>
      <c r="F82" s="124" t="s">
        <v>288</v>
      </c>
      <c r="G82" s="125">
        <v>0.25</v>
      </c>
      <c r="H82" s="126">
        <v>0.05</v>
      </c>
      <c r="I82" s="126">
        <v>0.1</v>
      </c>
      <c r="J82" s="126">
        <v>0.05</v>
      </c>
      <c r="K82" s="125">
        <f>SUM(H82:J82)</f>
        <v>0.2</v>
      </c>
      <c r="L82" s="127">
        <f t="shared" ref="L82:L108" si="1">+K82-G82</f>
        <v>-4.9999999999999989E-2</v>
      </c>
      <c r="M82" s="125">
        <f>K82/G82</f>
        <v>0.8</v>
      </c>
      <c r="N82" s="140" t="str">
        <f>IF(M82&lt;=$Y$8,"T",IF(M82&gt;=$X$8,"R",IF(M82&lt;=$W$8,"P")))</f>
        <v>R</v>
      </c>
      <c r="O82" s="129" t="s">
        <v>74</v>
      </c>
      <c r="P82" s="122" t="s">
        <v>265</v>
      </c>
    </row>
    <row r="83" spans="1:16" ht="72.75" customHeight="1" x14ac:dyDescent="0.25">
      <c r="A83">
        <v>20</v>
      </c>
      <c r="B83" s="121" t="s">
        <v>179</v>
      </c>
      <c r="C83" s="122" t="s">
        <v>109</v>
      </c>
      <c r="D83" s="122" t="s">
        <v>110</v>
      </c>
      <c r="E83" s="123" t="s">
        <v>72</v>
      </c>
      <c r="F83" s="124" t="s">
        <v>111</v>
      </c>
      <c r="G83" s="141">
        <v>1</v>
      </c>
      <c r="H83" s="142">
        <v>0</v>
      </c>
      <c r="I83" s="142">
        <v>0</v>
      </c>
      <c r="J83" s="142">
        <v>1</v>
      </c>
      <c r="K83" s="143">
        <v>1</v>
      </c>
      <c r="L83" s="143">
        <f t="shared" si="1"/>
        <v>0</v>
      </c>
      <c r="M83" s="128">
        <v>1</v>
      </c>
      <c r="N83" s="129" t="str">
        <f t="shared" si="0"/>
        <v>P</v>
      </c>
      <c r="O83" s="129" t="s">
        <v>74</v>
      </c>
      <c r="P83" s="122" t="s">
        <v>221</v>
      </c>
    </row>
    <row r="84" spans="1:16" ht="165" x14ac:dyDescent="0.25">
      <c r="A84">
        <v>21</v>
      </c>
      <c r="B84" s="4" t="s">
        <v>180</v>
      </c>
      <c r="C84" s="5" t="s">
        <v>14</v>
      </c>
      <c r="D84" s="5" t="s">
        <v>181</v>
      </c>
      <c r="E84" s="6" t="s">
        <v>70</v>
      </c>
      <c r="F84" s="7" t="s">
        <v>287</v>
      </c>
      <c r="G84" s="29">
        <v>0.25</v>
      </c>
      <c r="H84" s="9">
        <v>0.1</v>
      </c>
      <c r="I84" s="9">
        <v>0.1</v>
      </c>
      <c r="J84" s="9">
        <v>0.05</v>
      </c>
      <c r="K84" s="29">
        <v>0.25</v>
      </c>
      <c r="L84" s="27">
        <v>0</v>
      </c>
      <c r="M84" s="8">
        <v>1</v>
      </c>
      <c r="N84" s="12" t="str">
        <f t="shared" si="0"/>
        <v>P</v>
      </c>
      <c r="O84" s="12" t="s">
        <v>74</v>
      </c>
      <c r="P84" s="5" t="s">
        <v>221</v>
      </c>
    </row>
    <row r="85" spans="1:16" ht="105" x14ac:dyDescent="0.25">
      <c r="A85">
        <v>22</v>
      </c>
      <c r="B85" s="4" t="s">
        <v>225</v>
      </c>
      <c r="C85" s="5" t="s">
        <v>15</v>
      </c>
      <c r="D85" s="5" t="s">
        <v>182</v>
      </c>
      <c r="E85" s="6" t="s">
        <v>72</v>
      </c>
      <c r="F85" s="7" t="s">
        <v>290</v>
      </c>
      <c r="G85" s="8">
        <v>0.25</v>
      </c>
      <c r="H85" s="9">
        <v>0.08</v>
      </c>
      <c r="I85" s="9">
        <v>0.09</v>
      </c>
      <c r="J85" s="9">
        <v>0.08</v>
      </c>
      <c r="K85" s="10">
        <f>SUM(H85:J85)</f>
        <v>0.25</v>
      </c>
      <c r="L85" s="10">
        <f t="shared" si="1"/>
        <v>0</v>
      </c>
      <c r="M85" s="8">
        <f t="shared" ref="M85:M91" si="2">K85/G85</f>
        <v>1</v>
      </c>
      <c r="N85" s="12" t="str">
        <f t="shared" si="0"/>
        <v>P</v>
      </c>
      <c r="O85" s="12" t="s">
        <v>74</v>
      </c>
      <c r="P85" s="5" t="s">
        <v>221</v>
      </c>
    </row>
    <row r="86" spans="1:16" ht="63" x14ac:dyDescent="0.25">
      <c r="A86">
        <v>23</v>
      </c>
      <c r="B86" s="4" t="s">
        <v>226</v>
      </c>
      <c r="C86" s="5" t="s">
        <v>16</v>
      </c>
      <c r="D86" s="5" t="s">
        <v>183</v>
      </c>
      <c r="E86" s="6" t="s">
        <v>72</v>
      </c>
      <c r="F86" s="7" t="s">
        <v>184</v>
      </c>
      <c r="G86" s="8">
        <v>0.25</v>
      </c>
      <c r="H86" s="9">
        <v>7.0000000000000007E-2</v>
      </c>
      <c r="I86" s="9">
        <v>0.09</v>
      </c>
      <c r="J86" s="9">
        <v>0.09</v>
      </c>
      <c r="K86" s="10">
        <f t="shared" ref="K86:K92" si="3">SUM(H86:J86)</f>
        <v>0.25</v>
      </c>
      <c r="L86" s="10">
        <f t="shared" si="1"/>
        <v>0</v>
      </c>
      <c r="M86" s="8">
        <f t="shared" si="2"/>
        <v>1</v>
      </c>
      <c r="N86" s="12" t="str">
        <f t="shared" si="0"/>
        <v>P</v>
      </c>
      <c r="O86" s="12" t="s">
        <v>74</v>
      </c>
      <c r="P86" s="5" t="s">
        <v>221</v>
      </c>
    </row>
    <row r="87" spans="1:16" ht="60" x14ac:dyDescent="0.25">
      <c r="A87">
        <v>24</v>
      </c>
      <c r="B87" s="4" t="s">
        <v>227</v>
      </c>
      <c r="C87" s="5" t="s">
        <v>17</v>
      </c>
      <c r="D87" s="5" t="s">
        <v>185</v>
      </c>
      <c r="E87" s="6" t="s">
        <v>70</v>
      </c>
      <c r="F87" s="7" t="s">
        <v>186</v>
      </c>
      <c r="G87" s="8">
        <v>0.25</v>
      </c>
      <c r="H87" s="9">
        <v>0.09</v>
      </c>
      <c r="I87" s="9">
        <v>0.08</v>
      </c>
      <c r="J87" s="9">
        <v>0.08</v>
      </c>
      <c r="K87" s="10">
        <f t="shared" si="3"/>
        <v>0.25</v>
      </c>
      <c r="L87" s="16">
        <f t="shared" si="1"/>
        <v>0</v>
      </c>
      <c r="M87" s="8">
        <f>K87/G87</f>
        <v>1</v>
      </c>
      <c r="N87" s="12" t="str">
        <f t="shared" si="0"/>
        <v>P</v>
      </c>
      <c r="O87" s="12" t="s">
        <v>74</v>
      </c>
      <c r="P87" s="5" t="s">
        <v>221</v>
      </c>
    </row>
    <row r="88" spans="1:16" ht="165" x14ac:dyDescent="0.25">
      <c r="A88">
        <v>25</v>
      </c>
      <c r="B88" s="109" t="s">
        <v>228</v>
      </c>
      <c r="C88" s="5" t="s">
        <v>112</v>
      </c>
      <c r="D88" s="5" t="s">
        <v>113</v>
      </c>
      <c r="E88" s="6" t="s">
        <v>70</v>
      </c>
      <c r="F88" s="7" t="s">
        <v>114</v>
      </c>
      <c r="G88" s="8">
        <v>0.8</v>
      </c>
      <c r="H88" s="9">
        <v>0.27</v>
      </c>
      <c r="I88" s="9">
        <v>0.27</v>
      </c>
      <c r="J88" s="9">
        <v>0.26</v>
      </c>
      <c r="K88" s="10">
        <f>SUM(H88:J88)</f>
        <v>0.8</v>
      </c>
      <c r="L88" s="10">
        <f t="shared" si="1"/>
        <v>0</v>
      </c>
      <c r="M88" s="8">
        <f>K88/G88</f>
        <v>1</v>
      </c>
      <c r="N88" s="12" t="str">
        <f t="shared" si="0"/>
        <v>P</v>
      </c>
      <c r="O88" s="12" t="s">
        <v>74</v>
      </c>
      <c r="P88" s="111" t="s">
        <v>245</v>
      </c>
    </row>
    <row r="89" spans="1:16" ht="105" x14ac:dyDescent="0.25">
      <c r="A89">
        <v>26</v>
      </c>
      <c r="B89" s="109" t="s">
        <v>229</v>
      </c>
      <c r="C89" s="5" t="s">
        <v>268</v>
      </c>
      <c r="D89" s="5" t="s">
        <v>118</v>
      </c>
      <c r="E89" s="6" t="s">
        <v>70</v>
      </c>
      <c r="F89" s="7" t="s">
        <v>116</v>
      </c>
      <c r="G89" s="8">
        <v>0.12</v>
      </c>
      <c r="H89" s="9">
        <v>0.05</v>
      </c>
      <c r="I89" s="9">
        <v>0.05</v>
      </c>
      <c r="J89" s="9">
        <v>0.02</v>
      </c>
      <c r="K89" s="10">
        <f>SUM(H89:J89)</f>
        <v>0.12000000000000001</v>
      </c>
      <c r="L89" s="10">
        <f t="shared" si="1"/>
        <v>0</v>
      </c>
      <c r="M89" s="8">
        <f t="shared" si="2"/>
        <v>1.0000000000000002</v>
      </c>
      <c r="N89" s="12" t="str">
        <f t="shared" si="0"/>
        <v>P</v>
      </c>
      <c r="O89" s="12" t="s">
        <v>74</v>
      </c>
      <c r="P89" s="5" t="s">
        <v>220</v>
      </c>
    </row>
    <row r="90" spans="1:16" ht="72.75" customHeight="1" x14ac:dyDescent="0.25">
      <c r="A90">
        <v>27</v>
      </c>
      <c r="B90" s="110" t="s">
        <v>267</v>
      </c>
      <c r="C90" s="102" t="s">
        <v>56</v>
      </c>
      <c r="D90" s="5" t="s">
        <v>115</v>
      </c>
      <c r="E90" s="6" t="s">
        <v>72</v>
      </c>
      <c r="F90" s="103" t="s">
        <v>269</v>
      </c>
      <c r="G90" s="14">
        <v>1</v>
      </c>
      <c r="H90" s="15">
        <v>0</v>
      </c>
      <c r="I90" s="15">
        <v>0</v>
      </c>
      <c r="J90" s="15">
        <v>1</v>
      </c>
      <c r="K90" s="16">
        <v>1</v>
      </c>
      <c r="L90" s="16">
        <f t="shared" ref="L90" si="4">+K90-G90</f>
        <v>0</v>
      </c>
      <c r="M90" s="11">
        <v>1</v>
      </c>
      <c r="N90" s="12" t="str">
        <f t="shared" ref="N90" si="5">IF(M90&lt;=$Y$8,"T",IF(M90&lt;=$X$8,"R",IF(M90&gt;=$W$8,"P")))</f>
        <v>P</v>
      </c>
      <c r="O90" s="104"/>
      <c r="P90" s="5" t="s">
        <v>220</v>
      </c>
    </row>
    <row r="91" spans="1:16" ht="129.75" customHeight="1" x14ac:dyDescent="0.25">
      <c r="A91">
        <v>28</v>
      </c>
      <c r="B91" s="109" t="s">
        <v>346</v>
      </c>
      <c r="C91" s="5" t="s">
        <v>117</v>
      </c>
      <c r="D91" s="5" t="s">
        <v>118</v>
      </c>
      <c r="E91" s="6" t="s">
        <v>70</v>
      </c>
      <c r="F91" s="7" t="s">
        <v>119</v>
      </c>
      <c r="G91" s="8">
        <v>0.25</v>
      </c>
      <c r="H91" s="9">
        <v>0.05</v>
      </c>
      <c r="I91" s="9">
        <v>0.1</v>
      </c>
      <c r="J91" s="9">
        <v>0.1</v>
      </c>
      <c r="K91" s="10">
        <f t="shared" si="3"/>
        <v>0.25</v>
      </c>
      <c r="L91" s="10">
        <f t="shared" si="1"/>
        <v>0</v>
      </c>
      <c r="M91" s="8">
        <f t="shared" si="2"/>
        <v>1</v>
      </c>
      <c r="N91" s="12" t="str">
        <f t="shared" si="0"/>
        <v>P</v>
      </c>
      <c r="O91" s="12" t="s">
        <v>74</v>
      </c>
      <c r="P91" s="5" t="s">
        <v>220</v>
      </c>
    </row>
    <row r="92" spans="1:16" ht="225" x14ac:dyDescent="0.25">
      <c r="A92">
        <v>29</v>
      </c>
      <c r="B92" s="4" t="s">
        <v>347</v>
      </c>
      <c r="C92" s="5" t="s">
        <v>57</v>
      </c>
      <c r="D92" s="5" t="s">
        <v>187</v>
      </c>
      <c r="E92" s="37" t="s">
        <v>70</v>
      </c>
      <c r="F92" s="7" t="s">
        <v>120</v>
      </c>
      <c r="G92" s="8">
        <v>0.25</v>
      </c>
      <c r="H92" s="9">
        <v>0.08</v>
      </c>
      <c r="I92" s="9">
        <v>0.08</v>
      </c>
      <c r="J92" s="9">
        <v>0.09</v>
      </c>
      <c r="K92" s="10">
        <f t="shared" si="3"/>
        <v>0.25</v>
      </c>
      <c r="L92" s="10">
        <f t="shared" si="1"/>
        <v>0</v>
      </c>
      <c r="M92" s="8">
        <f>K92/G92</f>
        <v>1</v>
      </c>
      <c r="N92" s="12" t="str">
        <f t="shared" si="0"/>
        <v>P</v>
      </c>
      <c r="O92" s="12" t="s">
        <v>74</v>
      </c>
      <c r="P92" s="5" t="s">
        <v>221</v>
      </c>
    </row>
    <row r="93" spans="1:16" ht="116.25" customHeight="1" x14ac:dyDescent="0.25">
      <c r="A93">
        <v>30</v>
      </c>
      <c r="B93" s="101" t="s">
        <v>348</v>
      </c>
      <c r="C93" s="102" t="s">
        <v>270</v>
      </c>
      <c r="D93" s="13" t="s">
        <v>271</v>
      </c>
      <c r="E93" s="37" t="s">
        <v>70</v>
      </c>
      <c r="F93" s="103" t="s">
        <v>272</v>
      </c>
      <c r="G93" s="8">
        <v>0.25</v>
      </c>
      <c r="H93" s="9">
        <v>0.08</v>
      </c>
      <c r="I93" s="9">
        <v>0.08</v>
      </c>
      <c r="J93" s="9">
        <v>0.09</v>
      </c>
      <c r="K93" s="10">
        <f t="shared" ref="K93" si="6">SUM(H93:J93)</f>
        <v>0.25</v>
      </c>
      <c r="L93" s="10">
        <f t="shared" ref="L93" si="7">+K93-G93</f>
        <v>0</v>
      </c>
      <c r="M93" s="8">
        <f>K93/G93</f>
        <v>1</v>
      </c>
      <c r="N93" s="12" t="str">
        <f t="shared" ref="N93" si="8">IF(M93&lt;=$Y$8,"T",IF(M93&lt;=$X$8,"R",IF(M93&gt;=$W$8,"P")))</f>
        <v>P</v>
      </c>
      <c r="O93" s="104"/>
      <c r="P93" s="102"/>
    </row>
    <row r="94" spans="1:16" ht="90" x14ac:dyDescent="0.25">
      <c r="A94">
        <v>31</v>
      </c>
      <c r="B94" s="121" t="s">
        <v>307</v>
      </c>
      <c r="C94" s="122" t="s">
        <v>58</v>
      </c>
      <c r="D94" s="122" t="s">
        <v>188</v>
      </c>
      <c r="E94" s="123" t="s">
        <v>70</v>
      </c>
      <c r="F94" s="124" t="s">
        <v>189</v>
      </c>
      <c r="G94" s="125">
        <v>0.25</v>
      </c>
      <c r="H94" s="126">
        <v>0.1</v>
      </c>
      <c r="I94" s="126">
        <v>0.1</v>
      </c>
      <c r="J94" s="126">
        <v>0.05</v>
      </c>
      <c r="K94" s="127">
        <f>SUM(H94:J94)</f>
        <v>0.25</v>
      </c>
      <c r="L94" s="127">
        <v>0</v>
      </c>
      <c r="M94" s="125">
        <f>K94/G94</f>
        <v>1</v>
      </c>
      <c r="N94" s="144" t="str">
        <f>IF(M94&lt;=$Y$8,"T",IF(M94&lt;=$X$8,"R",IF(M94&gt;=$W$8,"P")))</f>
        <v>P</v>
      </c>
      <c r="O94" s="144" t="s">
        <v>74</v>
      </c>
      <c r="P94" s="122" t="s">
        <v>221</v>
      </c>
    </row>
    <row r="95" spans="1:16" ht="165" x14ac:dyDescent="0.25">
      <c r="A95">
        <v>32</v>
      </c>
      <c r="B95" s="121" t="s">
        <v>308</v>
      </c>
      <c r="C95" s="122" t="s">
        <v>190</v>
      </c>
      <c r="D95" s="122" t="s">
        <v>191</v>
      </c>
      <c r="E95" s="123" t="s">
        <v>70</v>
      </c>
      <c r="F95" s="124" t="s">
        <v>293</v>
      </c>
      <c r="G95" s="125">
        <v>0.22</v>
      </c>
      <c r="H95" s="126">
        <v>0.02</v>
      </c>
      <c r="I95" s="126">
        <v>0.1</v>
      </c>
      <c r="J95" s="126">
        <v>0.1</v>
      </c>
      <c r="K95" s="127">
        <f t="shared" ref="K95:K101" si="9">SUM(H95:J95)</f>
        <v>0.22000000000000003</v>
      </c>
      <c r="L95" s="127">
        <f>+K95-G95</f>
        <v>0</v>
      </c>
      <c r="M95" s="125">
        <v>1</v>
      </c>
      <c r="N95" s="144" t="str">
        <f>IF(M95&lt;=$Y$8,"T",IF(M95&lt;=$X$8,"R",IF(M95&gt;=$W$8,"P")))</f>
        <v>P</v>
      </c>
      <c r="O95" s="129" t="s">
        <v>74</v>
      </c>
      <c r="P95" s="139" t="s">
        <v>221</v>
      </c>
    </row>
    <row r="96" spans="1:16" ht="75" x14ac:dyDescent="0.25">
      <c r="A96" s="99">
        <v>33</v>
      </c>
      <c r="B96" s="4" t="s">
        <v>309</v>
      </c>
      <c r="C96" s="5" t="s">
        <v>58</v>
      </c>
      <c r="D96" s="5" t="s">
        <v>188</v>
      </c>
      <c r="E96" s="6" t="s">
        <v>70</v>
      </c>
      <c r="F96" s="7" t="s">
        <v>192</v>
      </c>
      <c r="G96" s="8">
        <v>0.25</v>
      </c>
      <c r="H96" s="9">
        <v>0</v>
      </c>
      <c r="I96" s="9">
        <v>7.0000000000000007E-2</v>
      </c>
      <c r="J96" s="9">
        <v>0.08</v>
      </c>
      <c r="K96" s="10">
        <f t="shared" si="9"/>
        <v>0.15000000000000002</v>
      </c>
      <c r="L96" s="11">
        <f t="shared" si="1"/>
        <v>-9.9999999999999978E-2</v>
      </c>
      <c r="M96" s="8">
        <v>1</v>
      </c>
      <c r="N96" s="32" t="str">
        <f>IF(M96&lt;=$Y$8,"T",IF(M96&lt;=$X$8,"R",IF(M96&gt;=$W$8,"P")))</f>
        <v>P</v>
      </c>
      <c r="O96" s="12" t="s">
        <v>88</v>
      </c>
      <c r="P96" s="13" t="s">
        <v>221</v>
      </c>
    </row>
    <row r="97" spans="1:16" ht="105" x14ac:dyDescent="0.25">
      <c r="A97">
        <v>34</v>
      </c>
      <c r="B97" s="4" t="s">
        <v>349</v>
      </c>
      <c r="C97" s="5" t="s">
        <v>29</v>
      </c>
      <c r="D97" s="5" t="s">
        <v>193</v>
      </c>
      <c r="E97" s="6" t="s">
        <v>70</v>
      </c>
      <c r="F97" s="7" t="s">
        <v>294</v>
      </c>
      <c r="G97" s="8">
        <v>0.25</v>
      </c>
      <c r="H97" s="9">
        <v>0.09</v>
      </c>
      <c r="I97" s="9">
        <v>0.08</v>
      </c>
      <c r="J97" s="9">
        <v>0.08</v>
      </c>
      <c r="K97" s="10">
        <f t="shared" si="9"/>
        <v>0.25</v>
      </c>
      <c r="L97" s="10">
        <f t="shared" si="1"/>
        <v>0</v>
      </c>
      <c r="M97" s="8">
        <v>1</v>
      </c>
      <c r="N97" s="12" t="str">
        <f t="shared" ref="N97:N113" si="10">IF(M97&lt;=$Y$8,"T",IF(M97&lt;=$X$8,"R",IF(M97&gt;=$W$8,"P")))</f>
        <v>P</v>
      </c>
      <c r="O97" s="12" t="s">
        <v>74</v>
      </c>
      <c r="P97" s="5" t="s">
        <v>230</v>
      </c>
    </row>
    <row r="98" spans="1:16" ht="60.75" customHeight="1" x14ac:dyDescent="0.25">
      <c r="A98">
        <v>35</v>
      </c>
      <c r="B98" s="101" t="s">
        <v>310</v>
      </c>
      <c r="C98" s="102" t="s">
        <v>30</v>
      </c>
      <c r="D98" s="5" t="s">
        <v>300</v>
      </c>
      <c r="E98" s="6" t="s">
        <v>70</v>
      </c>
      <c r="F98" s="103" t="s">
        <v>306</v>
      </c>
      <c r="G98" s="8">
        <v>0.25</v>
      </c>
      <c r="H98" s="9">
        <v>0.09</v>
      </c>
      <c r="I98" s="9">
        <v>0.08</v>
      </c>
      <c r="J98" s="9">
        <v>0.08</v>
      </c>
      <c r="K98" s="10">
        <f t="shared" ref="K98" si="11">SUM(H98:J98)</f>
        <v>0.25</v>
      </c>
      <c r="L98" s="10">
        <f t="shared" ref="L98" si="12">+K98-G98</f>
        <v>0</v>
      </c>
      <c r="M98" s="8">
        <v>1</v>
      </c>
      <c r="N98" s="12" t="str">
        <f t="shared" ref="N98" si="13">IF(M98&lt;=$Y$8,"T",IF(M98&lt;=$X$8,"R",IF(M98&gt;=$W$8,"P")))</f>
        <v>P</v>
      </c>
      <c r="O98" s="104"/>
      <c r="P98" s="13" t="s">
        <v>221</v>
      </c>
    </row>
    <row r="99" spans="1:16" ht="63" x14ac:dyDescent="0.25">
      <c r="A99">
        <v>36</v>
      </c>
      <c r="B99" s="4" t="s">
        <v>311</v>
      </c>
      <c r="C99" s="5" t="s">
        <v>194</v>
      </c>
      <c r="D99" s="5" t="s">
        <v>195</v>
      </c>
      <c r="E99" s="6" t="s">
        <v>70</v>
      </c>
      <c r="F99" s="7" t="s">
        <v>196</v>
      </c>
      <c r="G99" s="8">
        <v>0.25</v>
      </c>
      <c r="H99" s="9">
        <v>0.09</v>
      </c>
      <c r="I99" s="9">
        <v>0.08</v>
      </c>
      <c r="J99" s="9">
        <v>0.08</v>
      </c>
      <c r="K99" s="10">
        <f t="shared" si="9"/>
        <v>0.25</v>
      </c>
      <c r="L99" s="10">
        <f>+K99-G99</f>
        <v>0</v>
      </c>
      <c r="M99" s="8">
        <v>1</v>
      </c>
      <c r="N99" s="12" t="str">
        <f t="shared" si="10"/>
        <v>P</v>
      </c>
      <c r="O99" s="12" t="s">
        <v>73</v>
      </c>
      <c r="P99" s="13" t="s">
        <v>221</v>
      </c>
    </row>
    <row r="100" spans="1:16" ht="105" customHeight="1" x14ac:dyDescent="0.25">
      <c r="A100">
        <v>37</v>
      </c>
      <c r="B100" s="4" t="s">
        <v>312</v>
      </c>
      <c r="C100" s="5" t="s">
        <v>31</v>
      </c>
      <c r="D100" s="33" t="s">
        <v>197</v>
      </c>
      <c r="E100" s="6" t="s">
        <v>70</v>
      </c>
      <c r="F100" s="7" t="s">
        <v>198</v>
      </c>
      <c r="G100" s="8">
        <v>0.25</v>
      </c>
      <c r="H100" s="9">
        <v>0.09</v>
      </c>
      <c r="I100" s="9">
        <v>0.08</v>
      </c>
      <c r="J100" s="9">
        <v>0.08</v>
      </c>
      <c r="K100" s="10">
        <f t="shared" si="9"/>
        <v>0.25</v>
      </c>
      <c r="L100" s="10">
        <f>+K100-G100</f>
        <v>0</v>
      </c>
      <c r="M100" s="8">
        <v>1</v>
      </c>
      <c r="N100" s="12" t="str">
        <f t="shared" si="10"/>
        <v>P</v>
      </c>
      <c r="O100" s="12" t="s">
        <v>74</v>
      </c>
      <c r="P100" s="13" t="s">
        <v>221</v>
      </c>
    </row>
    <row r="101" spans="1:16" ht="75" x14ac:dyDescent="0.25">
      <c r="A101">
        <v>38</v>
      </c>
      <c r="B101" s="4" t="s">
        <v>313</v>
      </c>
      <c r="C101" s="5" t="s">
        <v>32</v>
      </c>
      <c r="D101" s="5" t="s">
        <v>199</v>
      </c>
      <c r="E101" s="6" t="s">
        <v>70</v>
      </c>
      <c r="F101" s="7" t="s">
        <v>295</v>
      </c>
      <c r="G101" s="8">
        <v>0.25</v>
      </c>
      <c r="H101" s="9">
        <v>0.09</v>
      </c>
      <c r="I101" s="9">
        <v>0.08</v>
      </c>
      <c r="J101" s="9">
        <v>0.08</v>
      </c>
      <c r="K101" s="10">
        <f t="shared" si="9"/>
        <v>0.25</v>
      </c>
      <c r="L101" s="10">
        <f>+K101-G101</f>
        <v>0</v>
      </c>
      <c r="M101" s="8">
        <v>1</v>
      </c>
      <c r="N101" s="12" t="str">
        <f t="shared" si="10"/>
        <v>P</v>
      </c>
      <c r="O101" s="12" t="s">
        <v>74</v>
      </c>
      <c r="P101" s="13" t="s">
        <v>234</v>
      </c>
    </row>
    <row r="102" spans="1:16" ht="105" x14ac:dyDescent="0.25">
      <c r="A102">
        <v>39</v>
      </c>
      <c r="B102" s="4" t="s">
        <v>314</v>
      </c>
      <c r="C102" s="5" t="s">
        <v>33</v>
      </c>
      <c r="D102" s="5" t="s">
        <v>200</v>
      </c>
      <c r="E102" s="6" t="s">
        <v>70</v>
      </c>
      <c r="F102" s="7" t="s">
        <v>296</v>
      </c>
      <c r="G102" s="8">
        <v>0.25</v>
      </c>
      <c r="H102" s="9">
        <v>0.1</v>
      </c>
      <c r="I102" s="9">
        <v>7.0000000000000007E-2</v>
      </c>
      <c r="J102" s="9">
        <v>0.08</v>
      </c>
      <c r="K102" s="10">
        <f t="shared" ref="K102:K113" si="14">SUM(H102:J102)</f>
        <v>0.25</v>
      </c>
      <c r="L102" s="10">
        <f t="shared" si="1"/>
        <v>0</v>
      </c>
      <c r="M102" s="11">
        <f>K102/G102</f>
        <v>1</v>
      </c>
      <c r="N102" s="12" t="str">
        <f t="shared" si="10"/>
        <v>P</v>
      </c>
      <c r="O102" s="12" t="s">
        <v>74</v>
      </c>
      <c r="P102" s="13" t="s">
        <v>221</v>
      </c>
    </row>
    <row r="103" spans="1:16" ht="106.5" customHeight="1" x14ac:dyDescent="0.25">
      <c r="A103">
        <v>40</v>
      </c>
      <c r="B103" s="4" t="s">
        <v>315</v>
      </c>
      <c r="C103" s="5" t="s">
        <v>34</v>
      </c>
      <c r="D103" s="5" t="s">
        <v>201</v>
      </c>
      <c r="E103" s="6" t="s">
        <v>70</v>
      </c>
      <c r="F103" s="7" t="s">
        <v>202</v>
      </c>
      <c r="G103" s="8">
        <v>0.25</v>
      </c>
      <c r="H103" s="9">
        <v>0.08</v>
      </c>
      <c r="I103" s="9">
        <v>0.08</v>
      </c>
      <c r="J103" s="9">
        <v>0.09</v>
      </c>
      <c r="K103" s="10">
        <f t="shared" si="14"/>
        <v>0.25</v>
      </c>
      <c r="L103" s="10">
        <f t="shared" si="1"/>
        <v>0</v>
      </c>
      <c r="M103" s="11">
        <f t="shared" ref="M103:M113" si="15">K103/G103</f>
        <v>1</v>
      </c>
      <c r="N103" s="12" t="str">
        <f t="shared" si="10"/>
        <v>P</v>
      </c>
      <c r="O103" s="12" t="s">
        <v>74</v>
      </c>
      <c r="P103" s="34" t="s">
        <v>231</v>
      </c>
    </row>
    <row r="104" spans="1:16" ht="106.5" customHeight="1" x14ac:dyDescent="0.25">
      <c r="A104">
        <v>41</v>
      </c>
      <c r="B104" s="101" t="s">
        <v>316</v>
      </c>
      <c r="C104" s="102" t="s">
        <v>35</v>
      </c>
      <c r="D104" s="5" t="s">
        <v>301</v>
      </c>
      <c r="E104" s="6" t="s">
        <v>275</v>
      </c>
      <c r="F104" s="103" t="s">
        <v>305</v>
      </c>
      <c r="G104" s="38">
        <v>1</v>
      </c>
      <c r="H104" s="39">
        <v>0</v>
      </c>
      <c r="I104" s="39">
        <v>0</v>
      </c>
      <c r="J104" s="39">
        <v>1</v>
      </c>
      <c r="K104" s="40">
        <f t="shared" ref="K104" si="16">SUM(H104:J104)</f>
        <v>1</v>
      </c>
      <c r="L104" s="40">
        <f>+K104-G104</f>
        <v>0</v>
      </c>
      <c r="M104" s="41">
        <f>K104/G104</f>
        <v>1</v>
      </c>
      <c r="N104" s="12" t="str">
        <f t="shared" ref="N104" si="17">IF(M104&lt;=$Y$8,"T",IF(M104&lt;=$X$8,"R",IF(M104&gt;=$W$8,"P")))</f>
        <v>P</v>
      </c>
      <c r="O104" s="104"/>
      <c r="P104" s="13" t="s">
        <v>221</v>
      </c>
    </row>
    <row r="105" spans="1:16" ht="126" customHeight="1" x14ac:dyDescent="0.25">
      <c r="A105">
        <v>42</v>
      </c>
      <c r="B105" s="4" t="s">
        <v>317</v>
      </c>
      <c r="C105" s="5" t="s">
        <v>44</v>
      </c>
      <c r="D105" s="5" t="s">
        <v>203</v>
      </c>
      <c r="E105" s="6" t="s">
        <v>70</v>
      </c>
      <c r="F105" s="7" t="s">
        <v>204</v>
      </c>
      <c r="G105" s="8">
        <v>0.47049999999999997</v>
      </c>
      <c r="H105" s="9">
        <v>0.1</v>
      </c>
      <c r="I105" s="9">
        <v>0.2</v>
      </c>
      <c r="J105" s="9">
        <v>0.17</v>
      </c>
      <c r="K105" s="8">
        <v>0.47049999999999997</v>
      </c>
      <c r="L105" s="10">
        <f t="shared" si="1"/>
        <v>0</v>
      </c>
      <c r="M105" s="11">
        <f t="shared" si="15"/>
        <v>1</v>
      </c>
      <c r="N105" s="12" t="str">
        <f t="shared" si="10"/>
        <v>P</v>
      </c>
      <c r="O105" s="12" t="s">
        <v>74</v>
      </c>
      <c r="P105" s="13" t="s">
        <v>221</v>
      </c>
    </row>
    <row r="106" spans="1:16" ht="90" x14ac:dyDescent="0.25">
      <c r="A106">
        <v>43</v>
      </c>
      <c r="B106" s="4" t="s">
        <v>318</v>
      </c>
      <c r="C106" s="5" t="s">
        <v>45</v>
      </c>
      <c r="D106" s="5" t="s">
        <v>90</v>
      </c>
      <c r="E106" s="6" t="s">
        <v>275</v>
      </c>
      <c r="F106" s="7" t="s">
        <v>205</v>
      </c>
      <c r="G106" s="38">
        <v>1</v>
      </c>
      <c r="H106" s="39">
        <v>0</v>
      </c>
      <c r="I106" s="39">
        <v>0</v>
      </c>
      <c r="J106" s="39">
        <v>1</v>
      </c>
      <c r="K106" s="40">
        <f t="shared" si="14"/>
        <v>1</v>
      </c>
      <c r="L106" s="40">
        <f>+K106-G106</f>
        <v>0</v>
      </c>
      <c r="M106" s="41">
        <f>K106/G106</f>
        <v>1</v>
      </c>
      <c r="N106" s="12" t="str">
        <f t="shared" si="10"/>
        <v>P</v>
      </c>
      <c r="O106" s="12" t="s">
        <v>74</v>
      </c>
      <c r="P106" s="13" t="s">
        <v>221</v>
      </c>
    </row>
    <row r="107" spans="1:16" ht="77.25" customHeight="1" x14ac:dyDescent="0.25">
      <c r="A107">
        <v>44</v>
      </c>
      <c r="B107" s="101" t="s">
        <v>319</v>
      </c>
      <c r="C107" s="102" t="s">
        <v>46</v>
      </c>
      <c r="D107" s="102" t="s">
        <v>276</v>
      </c>
      <c r="E107" s="6" t="s">
        <v>275</v>
      </c>
      <c r="F107" s="103" t="s">
        <v>360</v>
      </c>
      <c r="G107" s="38">
        <v>1</v>
      </c>
      <c r="H107" s="39">
        <v>0</v>
      </c>
      <c r="I107" s="39">
        <v>0</v>
      </c>
      <c r="J107" s="39">
        <v>1</v>
      </c>
      <c r="K107" s="40">
        <f t="shared" ref="K107" si="18">SUM(H107:J107)</f>
        <v>1</v>
      </c>
      <c r="L107" s="40">
        <f>+K107-G107</f>
        <v>0</v>
      </c>
      <c r="M107" s="41">
        <f>K107/G107</f>
        <v>1</v>
      </c>
      <c r="N107" s="12" t="str">
        <f t="shared" ref="N107:N108" si="19">IF(M107&lt;=$Y$8,"T",IF(M107&lt;=$X$8,"R",IF(M107&gt;=$W$8,"P")))</f>
        <v>P</v>
      </c>
      <c r="O107" s="104"/>
      <c r="P107" s="105"/>
    </row>
    <row r="108" spans="1:16" ht="90" x14ac:dyDescent="0.25">
      <c r="A108">
        <v>45</v>
      </c>
      <c r="B108" s="4" t="s">
        <v>320</v>
      </c>
      <c r="C108" s="5" t="s">
        <v>91</v>
      </c>
      <c r="D108" s="5" t="s">
        <v>92</v>
      </c>
      <c r="E108" s="6" t="s">
        <v>70</v>
      </c>
      <c r="F108" s="7" t="s">
        <v>206</v>
      </c>
      <c r="G108" s="8">
        <v>0.25</v>
      </c>
      <c r="H108" s="9">
        <v>0.06</v>
      </c>
      <c r="I108" s="9">
        <v>0.1</v>
      </c>
      <c r="J108" s="9">
        <v>0.09</v>
      </c>
      <c r="K108" s="10">
        <f>SUM(H108:J108)</f>
        <v>0.25</v>
      </c>
      <c r="L108" s="10">
        <f t="shared" si="1"/>
        <v>0</v>
      </c>
      <c r="M108" s="11">
        <f t="shared" si="15"/>
        <v>1</v>
      </c>
      <c r="N108" s="12" t="str">
        <f t="shared" si="19"/>
        <v>P</v>
      </c>
      <c r="O108" s="12" t="s">
        <v>74</v>
      </c>
      <c r="P108" s="106" t="s">
        <v>266</v>
      </c>
    </row>
    <row r="109" spans="1:16" ht="100.5" customHeight="1" x14ac:dyDescent="0.25">
      <c r="A109">
        <v>46</v>
      </c>
      <c r="B109" s="101" t="s">
        <v>321</v>
      </c>
      <c r="C109" s="102" t="s">
        <v>47</v>
      </c>
      <c r="D109" s="5" t="s">
        <v>277</v>
      </c>
      <c r="E109" s="6" t="s">
        <v>70</v>
      </c>
      <c r="F109" s="103" t="s">
        <v>278</v>
      </c>
      <c r="G109" s="8">
        <v>0.45</v>
      </c>
      <c r="H109" s="9" t="s">
        <v>70</v>
      </c>
      <c r="I109" s="9" t="s">
        <v>70</v>
      </c>
      <c r="J109" s="9">
        <v>0.1</v>
      </c>
      <c r="K109" s="10">
        <f>SUM(H109:J109)</f>
        <v>0.1</v>
      </c>
      <c r="L109" s="10">
        <f t="shared" ref="L109" si="20">+K109-G109</f>
        <v>-0.35</v>
      </c>
      <c r="M109" s="11">
        <f t="shared" ref="M109" si="21">K109/G109</f>
        <v>0.22222222222222224</v>
      </c>
      <c r="N109" s="54" t="str">
        <f>IF(M109&gt;=$Y$8,"T",IF(M109&gt;=$X$8,"R",IF(M109&lt;=$W$8,"P")))</f>
        <v>T</v>
      </c>
      <c r="O109" s="104"/>
      <c r="P109" s="107" t="s">
        <v>279</v>
      </c>
    </row>
    <row r="110" spans="1:16" ht="75.75" customHeight="1" x14ac:dyDescent="0.25">
      <c r="A110">
        <v>47</v>
      </c>
      <c r="B110" s="101" t="s">
        <v>322</v>
      </c>
      <c r="C110" s="102" t="s">
        <v>48</v>
      </c>
      <c r="D110" s="102" t="s">
        <v>280</v>
      </c>
      <c r="E110" s="37" t="s">
        <v>72</v>
      </c>
      <c r="F110" s="103" t="s">
        <v>361</v>
      </c>
      <c r="G110" s="38">
        <v>1</v>
      </c>
      <c r="H110" s="39">
        <v>0</v>
      </c>
      <c r="I110" s="39">
        <v>0</v>
      </c>
      <c r="J110" s="39">
        <v>1</v>
      </c>
      <c r="K110" s="40">
        <f t="shared" ref="K110" si="22">SUM(H110:J110)</f>
        <v>1</v>
      </c>
      <c r="L110" s="40">
        <f>+K110-G110</f>
        <v>0</v>
      </c>
      <c r="M110" s="41">
        <f>K110/G110</f>
        <v>1</v>
      </c>
      <c r="N110" s="12" t="str">
        <f t="shared" ref="N110" si="23">IF(M110&lt;=$Y$8,"T",IF(M110&lt;=$X$8,"R",IF(M110&gt;=$W$8,"P")))</f>
        <v>P</v>
      </c>
      <c r="O110" s="104"/>
      <c r="P110" s="13" t="s">
        <v>221</v>
      </c>
    </row>
    <row r="111" spans="1:16" ht="88.5" customHeight="1" x14ac:dyDescent="0.25">
      <c r="A111">
        <v>48</v>
      </c>
      <c r="B111" s="101" t="s">
        <v>323</v>
      </c>
      <c r="C111" s="102" t="s">
        <v>49</v>
      </c>
      <c r="D111" s="102" t="s">
        <v>281</v>
      </c>
      <c r="E111" s="37" t="s">
        <v>72</v>
      </c>
      <c r="F111" s="103" t="s">
        <v>50</v>
      </c>
      <c r="G111" s="38">
        <v>1</v>
      </c>
      <c r="H111" s="39">
        <v>0</v>
      </c>
      <c r="I111" s="39">
        <v>0</v>
      </c>
      <c r="J111" s="39">
        <v>1</v>
      </c>
      <c r="K111" s="40">
        <f t="shared" ref="K111" si="24">SUM(H111:J111)</f>
        <v>1</v>
      </c>
      <c r="L111" s="40">
        <f>+K111-G111</f>
        <v>0</v>
      </c>
      <c r="M111" s="41">
        <f>K111/G111</f>
        <v>1</v>
      </c>
      <c r="N111" s="12" t="str">
        <f t="shared" ref="N111" si="25">IF(M111&lt;=$Y$8,"T",IF(M111&lt;=$X$8,"R",IF(M111&gt;=$W$8,"P")))</f>
        <v>P</v>
      </c>
      <c r="O111" s="104"/>
      <c r="P111" s="13" t="s">
        <v>221</v>
      </c>
    </row>
    <row r="112" spans="1:16" ht="96.75" customHeight="1" x14ac:dyDescent="0.25">
      <c r="A112" s="99">
        <v>49</v>
      </c>
      <c r="B112" s="100" t="s">
        <v>324</v>
      </c>
      <c r="C112" s="94" t="s">
        <v>264</v>
      </c>
      <c r="D112" s="5" t="s">
        <v>92</v>
      </c>
      <c r="E112" s="6" t="s">
        <v>70</v>
      </c>
      <c r="F112" s="95" t="s">
        <v>298</v>
      </c>
      <c r="G112" s="96">
        <v>0.5</v>
      </c>
      <c r="H112" s="9">
        <v>0.1</v>
      </c>
      <c r="I112" s="9">
        <v>0.15</v>
      </c>
      <c r="J112" s="9">
        <v>0.25</v>
      </c>
      <c r="K112" s="10">
        <f>SUM(H112:J112)</f>
        <v>0.5</v>
      </c>
      <c r="L112" s="10">
        <f>+K112-G112</f>
        <v>0</v>
      </c>
      <c r="M112" s="11">
        <f t="shared" si="15"/>
        <v>1</v>
      </c>
      <c r="N112" s="12" t="str">
        <f>IF(M112&lt;=$Y$8,"T",IF(M112&lt;=$X$8,"R",IF(M112&gt;=$W$8,"P")))</f>
        <v>P</v>
      </c>
      <c r="O112" s="93"/>
      <c r="P112" s="13" t="s">
        <v>221</v>
      </c>
    </row>
    <row r="113" spans="1:16" ht="120" x14ac:dyDescent="0.25">
      <c r="A113">
        <v>50</v>
      </c>
      <c r="B113" s="4" t="s">
        <v>325</v>
      </c>
      <c r="C113" s="5" t="s">
        <v>207</v>
      </c>
      <c r="D113" s="5" t="s">
        <v>208</v>
      </c>
      <c r="E113" s="37" t="s">
        <v>72</v>
      </c>
      <c r="F113" s="7" t="s">
        <v>209</v>
      </c>
      <c r="G113" s="42">
        <v>6</v>
      </c>
      <c r="H113" s="39">
        <v>2</v>
      </c>
      <c r="I113" s="39">
        <v>2</v>
      </c>
      <c r="J113" s="39">
        <v>2</v>
      </c>
      <c r="K113" s="40">
        <f t="shared" si="14"/>
        <v>6</v>
      </c>
      <c r="L113" s="43">
        <v>0</v>
      </c>
      <c r="M113" s="11">
        <f t="shared" si="15"/>
        <v>1</v>
      </c>
      <c r="N113" s="12" t="str">
        <f t="shared" si="10"/>
        <v>P</v>
      </c>
      <c r="O113" s="12" t="s">
        <v>74</v>
      </c>
      <c r="P113" s="13" t="s">
        <v>246</v>
      </c>
    </row>
    <row r="114" spans="1:16" ht="60" x14ac:dyDescent="0.25">
      <c r="A114">
        <v>51</v>
      </c>
      <c r="B114" s="4" t="s">
        <v>326</v>
      </c>
      <c r="C114" s="5" t="s">
        <v>51</v>
      </c>
      <c r="D114" s="5" t="s">
        <v>210</v>
      </c>
      <c r="E114" s="37" t="s">
        <v>72</v>
      </c>
      <c r="F114" s="7" t="s">
        <v>297</v>
      </c>
      <c r="G114" s="42">
        <v>1</v>
      </c>
      <c r="H114" s="39">
        <v>0</v>
      </c>
      <c r="I114" s="39">
        <v>0</v>
      </c>
      <c r="J114" s="39">
        <v>1</v>
      </c>
      <c r="K114" s="40">
        <v>1</v>
      </c>
      <c r="L114" s="43">
        <v>0</v>
      </c>
      <c r="M114" s="11">
        <f>K114/G114</f>
        <v>1</v>
      </c>
      <c r="N114" s="12" t="str">
        <f>IF(M114&lt;=$Y$8,"T",IF(M114&lt;=$X$8,"R",IF(M114&gt;=$W$8,"P")))</f>
        <v>P</v>
      </c>
      <c r="O114" s="12" t="s">
        <v>74</v>
      </c>
      <c r="P114" s="13" t="s">
        <v>221</v>
      </c>
    </row>
    <row r="115" spans="1:16" ht="120" customHeight="1" x14ac:dyDescent="0.25">
      <c r="A115">
        <v>52</v>
      </c>
      <c r="B115" s="53" t="s">
        <v>327</v>
      </c>
      <c r="C115" s="46" t="s">
        <v>52</v>
      </c>
      <c r="D115" s="46" t="s">
        <v>282</v>
      </c>
      <c r="E115" s="37" t="s">
        <v>70</v>
      </c>
      <c r="F115" s="7" t="s">
        <v>89</v>
      </c>
      <c r="G115" s="49">
        <v>0.25</v>
      </c>
      <c r="H115" s="49">
        <v>0.05</v>
      </c>
      <c r="I115" s="49">
        <v>0.05</v>
      </c>
      <c r="J115" s="49">
        <v>0.1</v>
      </c>
      <c r="K115" s="49">
        <f>SUM(H115+I115+J115)</f>
        <v>0.2</v>
      </c>
      <c r="L115" s="49">
        <f>+K115-G115</f>
        <v>-4.9999999999999989E-2</v>
      </c>
      <c r="M115" s="97">
        <f>K115/G115</f>
        <v>0.8</v>
      </c>
      <c r="N115" s="54" t="str">
        <f>IF(M115&lt;=$Y$8,"T",IF(M115&gt;=$X$8,"R",IF(M115&lt;=$W$8,"P")))</f>
        <v>R</v>
      </c>
      <c r="O115" s="12" t="s">
        <v>74</v>
      </c>
      <c r="P115" s="13" t="s">
        <v>302</v>
      </c>
    </row>
    <row r="116" spans="1:16" ht="120" customHeight="1" x14ac:dyDescent="0.25">
      <c r="A116">
        <v>53</v>
      </c>
      <c r="B116" s="101" t="s">
        <v>350</v>
      </c>
      <c r="C116" s="102" t="s">
        <v>53</v>
      </c>
      <c r="D116" s="102" t="s">
        <v>283</v>
      </c>
      <c r="E116" s="37" t="s">
        <v>70</v>
      </c>
      <c r="F116" s="103" t="s">
        <v>367</v>
      </c>
      <c r="G116" s="49">
        <v>0.25</v>
      </c>
      <c r="H116" s="49">
        <v>0.05</v>
      </c>
      <c r="I116" s="49">
        <v>0.1</v>
      </c>
      <c r="J116" s="49">
        <v>0.1</v>
      </c>
      <c r="K116" s="49">
        <f>SUM(H116+I116+J116)</f>
        <v>0.25</v>
      </c>
      <c r="L116" s="49">
        <f>+K116-G116</f>
        <v>0</v>
      </c>
      <c r="M116" s="97">
        <f>K116/G116</f>
        <v>1</v>
      </c>
      <c r="N116" s="12" t="str">
        <f>IF(M116&lt;=$Y$8,"T",IF(M116&lt;=$X$8,"R",IF(M116&gt;=$W$8,"P")))</f>
        <v>P</v>
      </c>
      <c r="O116" s="104"/>
      <c r="P116" s="13" t="s">
        <v>221</v>
      </c>
    </row>
    <row r="117" spans="1:16" ht="180" x14ac:dyDescent="0.25">
      <c r="A117">
        <v>54</v>
      </c>
      <c r="B117" s="45" t="s">
        <v>328</v>
      </c>
      <c r="C117" s="46" t="s">
        <v>211</v>
      </c>
      <c r="D117" s="5" t="s">
        <v>212</v>
      </c>
      <c r="E117" s="37" t="s">
        <v>70</v>
      </c>
      <c r="F117" s="7" t="s">
        <v>368</v>
      </c>
      <c r="G117" s="49">
        <v>0.25</v>
      </c>
      <c r="H117" s="49">
        <v>0.05</v>
      </c>
      <c r="I117" s="49">
        <v>0.1</v>
      </c>
      <c r="J117" s="49">
        <v>0.1</v>
      </c>
      <c r="K117" s="49">
        <f>SUM(H117+I117+J117)</f>
        <v>0.25</v>
      </c>
      <c r="L117" s="49">
        <f>+K117-G117</f>
        <v>0</v>
      </c>
      <c r="M117" s="97">
        <f>K117/G117</f>
        <v>1</v>
      </c>
      <c r="N117" s="12" t="str">
        <f>IF(M117&lt;=$Y$8,"T",IF(M117&lt;=$X$8,"R",IF(M117&gt;=$W$8,"P")))</f>
        <v>P</v>
      </c>
      <c r="O117" s="12" t="s">
        <v>74</v>
      </c>
      <c r="P117" s="17" t="s">
        <v>219</v>
      </c>
    </row>
    <row r="118" spans="1:16" ht="135" x14ac:dyDescent="0.25">
      <c r="A118">
        <v>55</v>
      </c>
      <c r="B118" s="45" t="s">
        <v>329</v>
      </c>
      <c r="C118" s="46" t="s">
        <v>2</v>
      </c>
      <c r="D118" s="46" t="s">
        <v>213</v>
      </c>
      <c r="E118" s="37" t="s">
        <v>70</v>
      </c>
      <c r="F118" s="7" t="s">
        <v>304</v>
      </c>
      <c r="G118" s="49">
        <v>0.25</v>
      </c>
      <c r="H118" s="50">
        <v>0.05</v>
      </c>
      <c r="I118" s="50">
        <v>0.1</v>
      </c>
      <c r="J118" s="50">
        <v>0.1</v>
      </c>
      <c r="K118" s="51">
        <f>SUM(H118+I118+J118)</f>
        <v>0.25</v>
      </c>
      <c r="L118" s="44">
        <f>+K118-G118</f>
        <v>0</v>
      </c>
      <c r="M118" s="98">
        <f>K118/G118</f>
        <v>1</v>
      </c>
      <c r="N118" s="12" t="str">
        <f t="shared" ref="N118:N123" si="26">IF(M118&lt;=$Y$8,"T",IF(M118&lt;=$X$8,"R",IF(M118&gt;=$W$8,"P")))</f>
        <v>P</v>
      </c>
      <c r="O118" s="12" t="s">
        <v>74</v>
      </c>
      <c r="P118" s="13" t="s">
        <v>241</v>
      </c>
    </row>
    <row r="119" spans="1:16" ht="73.5" customHeight="1" x14ac:dyDescent="0.25">
      <c r="A119">
        <v>56</v>
      </c>
      <c r="B119" s="45" t="s">
        <v>330</v>
      </c>
      <c r="C119" s="46" t="s">
        <v>93</v>
      </c>
      <c r="D119" s="46" t="s">
        <v>94</v>
      </c>
      <c r="E119" s="37" t="s">
        <v>70</v>
      </c>
      <c r="F119" s="7" t="s">
        <v>95</v>
      </c>
      <c r="G119" s="49">
        <v>0.19</v>
      </c>
      <c r="H119" s="49">
        <v>0</v>
      </c>
      <c r="I119" s="49">
        <v>0.1</v>
      </c>
      <c r="J119" s="49">
        <v>0.1</v>
      </c>
      <c r="K119" s="49">
        <v>0.19</v>
      </c>
      <c r="L119" s="49">
        <f t="shared" ref="L119:L133" si="27">+K119-G119</f>
        <v>0</v>
      </c>
      <c r="M119" s="97">
        <f t="shared" ref="M119:M132" si="28">K119/G119</f>
        <v>1</v>
      </c>
      <c r="N119" s="12" t="str">
        <f t="shared" si="26"/>
        <v>P</v>
      </c>
      <c r="O119" s="12" t="s">
        <v>74</v>
      </c>
      <c r="P119" s="17" t="s">
        <v>222</v>
      </c>
    </row>
    <row r="120" spans="1:16" ht="122.25" customHeight="1" x14ac:dyDescent="0.25">
      <c r="A120">
        <v>57</v>
      </c>
      <c r="B120" s="45" t="s">
        <v>331</v>
      </c>
      <c r="C120" s="46" t="s">
        <v>96</v>
      </c>
      <c r="D120" s="46" t="s">
        <v>97</v>
      </c>
      <c r="E120" s="37" t="s">
        <v>70</v>
      </c>
      <c r="F120" s="7" t="s">
        <v>98</v>
      </c>
      <c r="G120" s="49">
        <v>0.25</v>
      </c>
      <c r="H120" s="49">
        <v>0.05</v>
      </c>
      <c r="I120" s="49">
        <v>0.1</v>
      </c>
      <c r="J120" s="49">
        <v>0.1</v>
      </c>
      <c r="K120" s="49">
        <f t="shared" ref="K120:K132" si="29">SUM(H120+I120+J120)</f>
        <v>0.25</v>
      </c>
      <c r="L120" s="49">
        <f t="shared" si="27"/>
        <v>0</v>
      </c>
      <c r="M120" s="97">
        <f t="shared" si="28"/>
        <v>1</v>
      </c>
      <c r="N120" s="12" t="str">
        <f t="shared" si="26"/>
        <v>P</v>
      </c>
      <c r="O120" s="12" t="s">
        <v>74</v>
      </c>
      <c r="P120" s="17" t="s">
        <v>223</v>
      </c>
    </row>
    <row r="121" spans="1:16" ht="75" x14ac:dyDescent="0.25">
      <c r="A121">
        <v>58</v>
      </c>
      <c r="B121" s="45" t="s">
        <v>332</v>
      </c>
      <c r="C121" s="46" t="s">
        <v>99</v>
      </c>
      <c r="D121" s="46" t="s">
        <v>100</v>
      </c>
      <c r="E121" s="37" t="s">
        <v>70</v>
      </c>
      <c r="F121" s="47" t="s">
        <v>101</v>
      </c>
      <c r="G121" s="49">
        <v>0.25</v>
      </c>
      <c r="H121" s="49">
        <v>0.05</v>
      </c>
      <c r="I121" s="49">
        <v>0.1</v>
      </c>
      <c r="J121" s="49">
        <v>0.1</v>
      </c>
      <c r="K121" s="49">
        <f t="shared" si="29"/>
        <v>0.25</v>
      </c>
      <c r="L121" s="49">
        <f t="shared" si="27"/>
        <v>0</v>
      </c>
      <c r="M121" s="97">
        <f t="shared" si="28"/>
        <v>1</v>
      </c>
      <c r="N121" s="12" t="str">
        <f t="shared" si="26"/>
        <v>P</v>
      </c>
      <c r="O121" s="12" t="s">
        <v>74</v>
      </c>
      <c r="P121" s="13" t="s">
        <v>221</v>
      </c>
    </row>
    <row r="122" spans="1:16" ht="111" customHeight="1" x14ac:dyDescent="0.25">
      <c r="A122">
        <v>59</v>
      </c>
      <c r="B122" s="45" t="s">
        <v>333</v>
      </c>
      <c r="C122" s="46" t="s">
        <v>102</v>
      </c>
      <c r="D122" s="46" t="s">
        <v>97</v>
      </c>
      <c r="E122" s="37" t="s">
        <v>70</v>
      </c>
      <c r="F122" s="47" t="s">
        <v>103</v>
      </c>
      <c r="G122" s="49">
        <v>0.25</v>
      </c>
      <c r="H122" s="49">
        <v>0.05</v>
      </c>
      <c r="I122" s="49">
        <v>0.1</v>
      </c>
      <c r="J122" s="49">
        <v>0.1</v>
      </c>
      <c r="K122" s="49">
        <f t="shared" si="29"/>
        <v>0.25</v>
      </c>
      <c r="L122" s="49">
        <f t="shared" si="27"/>
        <v>0</v>
      </c>
      <c r="M122" s="97">
        <f t="shared" si="28"/>
        <v>1</v>
      </c>
      <c r="N122" s="12" t="str">
        <f t="shared" si="26"/>
        <v>P</v>
      </c>
      <c r="O122" s="12" t="s">
        <v>74</v>
      </c>
      <c r="P122" s="13" t="s">
        <v>221</v>
      </c>
    </row>
    <row r="123" spans="1:16" ht="88.5" customHeight="1" x14ac:dyDescent="0.25">
      <c r="A123" s="99">
        <v>60</v>
      </c>
      <c r="B123" s="121" t="s">
        <v>334</v>
      </c>
      <c r="C123" s="122" t="s">
        <v>104</v>
      </c>
      <c r="D123" s="122" t="s">
        <v>284</v>
      </c>
      <c r="E123" s="123" t="s">
        <v>70</v>
      </c>
      <c r="F123" s="124" t="s">
        <v>299</v>
      </c>
      <c r="G123" s="145">
        <v>0.21</v>
      </c>
      <c r="H123" s="145">
        <v>0.01</v>
      </c>
      <c r="I123" s="145">
        <v>0.1</v>
      </c>
      <c r="J123" s="145">
        <v>0.1</v>
      </c>
      <c r="K123" s="145">
        <v>0.21</v>
      </c>
      <c r="L123" s="145">
        <f t="shared" si="27"/>
        <v>0</v>
      </c>
      <c r="M123" s="125">
        <f t="shared" si="28"/>
        <v>1</v>
      </c>
      <c r="N123" s="129" t="str">
        <f t="shared" si="26"/>
        <v>P</v>
      </c>
      <c r="O123" s="129" t="s">
        <v>74</v>
      </c>
      <c r="P123" s="139" t="s">
        <v>221</v>
      </c>
    </row>
    <row r="124" spans="1:16" ht="107.25" customHeight="1" x14ac:dyDescent="0.25">
      <c r="A124">
        <v>61</v>
      </c>
      <c r="B124" s="121" t="s">
        <v>335</v>
      </c>
      <c r="C124" s="122" t="s">
        <v>3</v>
      </c>
      <c r="D124" s="122" t="s">
        <v>105</v>
      </c>
      <c r="E124" s="123" t="s">
        <v>70</v>
      </c>
      <c r="F124" s="124" t="s">
        <v>106</v>
      </c>
      <c r="G124" s="145">
        <v>0.25</v>
      </c>
      <c r="H124" s="145">
        <v>0.05</v>
      </c>
      <c r="I124" s="145">
        <v>0.1</v>
      </c>
      <c r="J124" s="145">
        <v>0.1</v>
      </c>
      <c r="K124" s="145">
        <f t="shared" si="29"/>
        <v>0.25</v>
      </c>
      <c r="L124" s="145">
        <f t="shared" si="27"/>
        <v>0</v>
      </c>
      <c r="M124" s="125">
        <f t="shared" si="28"/>
        <v>1</v>
      </c>
      <c r="N124" s="129" t="str">
        <f>IF(M124&lt;=$Y$8,"T",IF(M124&lt;=$X$8,"R",IF(M124&gt;=$W$8,"P")))</f>
        <v>P</v>
      </c>
      <c r="O124" s="129" t="s">
        <v>74</v>
      </c>
      <c r="P124" s="139" t="s">
        <v>221</v>
      </c>
    </row>
    <row r="125" spans="1:16" ht="156.75" customHeight="1" x14ac:dyDescent="0.25">
      <c r="A125">
        <v>62</v>
      </c>
      <c r="B125" s="45" t="s">
        <v>336</v>
      </c>
      <c r="C125" s="46" t="s">
        <v>242</v>
      </c>
      <c r="D125" s="46" t="s">
        <v>105</v>
      </c>
      <c r="E125" s="37" t="s">
        <v>70</v>
      </c>
      <c r="F125" s="47" t="s">
        <v>243</v>
      </c>
      <c r="G125" s="49">
        <v>0.46</v>
      </c>
      <c r="H125" s="49">
        <v>0.15</v>
      </c>
      <c r="I125" s="49">
        <v>0.16</v>
      </c>
      <c r="J125" s="49">
        <v>0.15</v>
      </c>
      <c r="K125" s="49">
        <f>SUM(H125+I125+J125)</f>
        <v>0.45999999999999996</v>
      </c>
      <c r="L125" s="49">
        <f>+K125-G125</f>
        <v>0</v>
      </c>
      <c r="M125" s="97">
        <f>K125/G125</f>
        <v>0.99999999999999989</v>
      </c>
      <c r="N125" s="12" t="str">
        <f>IF(M125&lt;=$Y$8,"T",IF(M125&lt;=$X$8,"R",IF(M125&gt;=$W$8,"P")))</f>
        <v>P</v>
      </c>
      <c r="O125" s="12" t="s">
        <v>74</v>
      </c>
      <c r="P125" s="13" t="s">
        <v>221</v>
      </c>
    </row>
    <row r="126" spans="1:16" ht="156.75" customHeight="1" x14ac:dyDescent="0.25">
      <c r="A126">
        <v>63</v>
      </c>
      <c r="B126" s="101" t="s">
        <v>337</v>
      </c>
      <c r="C126" s="102" t="s">
        <v>4</v>
      </c>
      <c r="D126" s="48" t="s">
        <v>303</v>
      </c>
      <c r="E126" s="37" t="s">
        <v>70</v>
      </c>
      <c r="F126" s="103" t="s">
        <v>362</v>
      </c>
      <c r="G126" s="49">
        <v>0.25</v>
      </c>
      <c r="H126" s="49">
        <v>0.05</v>
      </c>
      <c r="I126" s="49">
        <v>0.1</v>
      </c>
      <c r="J126" s="49">
        <v>0.1</v>
      </c>
      <c r="K126" s="49">
        <f t="shared" ref="K126" si="30">SUM(H126+I126+J126)</f>
        <v>0.25</v>
      </c>
      <c r="L126" s="49">
        <f t="shared" ref="L126" si="31">+K126-G126</f>
        <v>0</v>
      </c>
      <c r="M126" s="97">
        <f t="shared" ref="M126" si="32">K126/G126</f>
        <v>1</v>
      </c>
      <c r="N126" s="12" t="str">
        <f>IF(M126&lt;=$Y$8,"T",IF(M126&lt;=$X$8,"R",IF(M126&gt;=$W$8,"P")))</f>
        <v>P</v>
      </c>
      <c r="O126" s="104"/>
      <c r="P126" s="13" t="s">
        <v>221</v>
      </c>
    </row>
    <row r="127" spans="1:16" ht="105" x14ac:dyDescent="0.25">
      <c r="A127">
        <v>64</v>
      </c>
      <c r="B127" s="45" t="s">
        <v>338</v>
      </c>
      <c r="C127" s="46" t="s">
        <v>5</v>
      </c>
      <c r="D127" s="48" t="s">
        <v>107</v>
      </c>
      <c r="E127" s="37" t="s">
        <v>70</v>
      </c>
      <c r="F127" s="47" t="s">
        <v>108</v>
      </c>
      <c r="G127" s="49">
        <v>0.25</v>
      </c>
      <c r="H127" s="49">
        <v>0.05</v>
      </c>
      <c r="I127" s="49">
        <v>0.05</v>
      </c>
      <c r="J127" s="49">
        <v>0.1</v>
      </c>
      <c r="K127" s="49">
        <f t="shared" si="29"/>
        <v>0.2</v>
      </c>
      <c r="L127" s="49">
        <f t="shared" si="27"/>
        <v>-4.9999999999999989E-2</v>
      </c>
      <c r="M127" s="97">
        <f t="shared" si="28"/>
        <v>0.8</v>
      </c>
      <c r="N127" s="54" t="str">
        <f>IF(M127&lt;=$Y$8,"T",IF(M127&gt;=$X$8,"R",IF(M127&lt;=$W$8,"P")))</f>
        <v>R</v>
      </c>
      <c r="O127" s="12" t="s">
        <v>74</v>
      </c>
      <c r="P127" s="13" t="s">
        <v>266</v>
      </c>
    </row>
    <row r="128" spans="1:16" ht="90" x14ac:dyDescent="0.25">
      <c r="A128">
        <v>65</v>
      </c>
      <c r="B128" s="45" t="s">
        <v>339</v>
      </c>
      <c r="C128" s="46" t="s">
        <v>121</v>
      </c>
      <c r="D128" s="46" t="s">
        <v>122</v>
      </c>
      <c r="E128" s="37" t="s">
        <v>70</v>
      </c>
      <c r="F128" s="47" t="s">
        <v>123</v>
      </c>
      <c r="G128" s="49">
        <v>0.22</v>
      </c>
      <c r="H128" s="49">
        <v>0.01</v>
      </c>
      <c r="I128" s="49">
        <v>0.1</v>
      </c>
      <c r="J128" s="49">
        <v>0.1</v>
      </c>
      <c r="K128" s="49">
        <f>SUM(H128+I128+J128)</f>
        <v>0.21000000000000002</v>
      </c>
      <c r="L128" s="49">
        <f t="shared" si="27"/>
        <v>-9.9999999999999811E-3</v>
      </c>
      <c r="M128" s="97">
        <f t="shared" si="28"/>
        <v>0.95454545454545459</v>
      </c>
      <c r="N128" s="12" t="str">
        <f>IF(M128&lt;=$Y$8,"T",IF(M128&lt;=$X$8,"R",IF(M128&gt;=$W$8,"P")))</f>
        <v>P</v>
      </c>
      <c r="O128" s="12" t="s">
        <v>74</v>
      </c>
      <c r="P128" s="17" t="s">
        <v>236</v>
      </c>
    </row>
    <row r="129" spans="1:21" ht="60" x14ac:dyDescent="0.25">
      <c r="A129">
        <v>66</v>
      </c>
      <c r="B129" s="45" t="s">
        <v>340</v>
      </c>
      <c r="C129" s="46" t="s">
        <v>124</v>
      </c>
      <c r="D129" s="46" t="s">
        <v>125</v>
      </c>
      <c r="E129" s="37" t="s">
        <v>70</v>
      </c>
      <c r="F129" s="47" t="s">
        <v>126</v>
      </c>
      <c r="G129" s="49">
        <v>0.25</v>
      </c>
      <c r="H129" s="49">
        <v>0.05</v>
      </c>
      <c r="I129" s="49">
        <v>0.1</v>
      </c>
      <c r="J129" s="49">
        <v>0.1</v>
      </c>
      <c r="K129" s="49">
        <f t="shared" si="29"/>
        <v>0.25</v>
      </c>
      <c r="L129" s="49">
        <f t="shared" si="27"/>
        <v>0</v>
      </c>
      <c r="M129" s="97">
        <f t="shared" si="28"/>
        <v>1</v>
      </c>
      <c r="N129" s="12" t="str">
        <f t="shared" ref="N129:N132" si="33">IF(M129&lt;=$Y$8,"T",IF(M129&lt;=$X$8,"R",IF(M129&gt;=$W$8,"P")))</f>
        <v>P</v>
      </c>
      <c r="O129" s="12" t="s">
        <v>74</v>
      </c>
      <c r="P129" s="13" t="s">
        <v>221</v>
      </c>
    </row>
    <row r="130" spans="1:21" ht="47.25" x14ac:dyDescent="0.25">
      <c r="A130">
        <v>67</v>
      </c>
      <c r="B130" s="45" t="s">
        <v>341</v>
      </c>
      <c r="C130" s="46" t="s">
        <v>127</v>
      </c>
      <c r="D130" s="46" t="s">
        <v>214</v>
      </c>
      <c r="E130" s="37" t="s">
        <v>70</v>
      </c>
      <c r="F130" s="47" t="s">
        <v>128</v>
      </c>
      <c r="G130" s="49">
        <v>0.25</v>
      </c>
      <c r="H130" s="49">
        <v>0.05</v>
      </c>
      <c r="I130" s="49">
        <v>0.1</v>
      </c>
      <c r="J130" s="49">
        <v>0.1</v>
      </c>
      <c r="K130" s="49">
        <f t="shared" si="29"/>
        <v>0.25</v>
      </c>
      <c r="L130" s="49">
        <f t="shared" si="27"/>
        <v>0</v>
      </c>
      <c r="M130" s="97">
        <f t="shared" si="28"/>
        <v>1</v>
      </c>
      <c r="N130" s="12" t="str">
        <f t="shared" si="33"/>
        <v>P</v>
      </c>
      <c r="O130" s="12" t="s">
        <v>74</v>
      </c>
      <c r="P130" s="13" t="s">
        <v>221</v>
      </c>
    </row>
    <row r="131" spans="1:21" ht="75" x14ac:dyDescent="0.25">
      <c r="A131">
        <v>68</v>
      </c>
      <c r="B131" s="45" t="s">
        <v>342</v>
      </c>
      <c r="C131" s="46" t="s">
        <v>129</v>
      </c>
      <c r="D131" s="46" t="s">
        <v>130</v>
      </c>
      <c r="E131" s="37" t="s">
        <v>70</v>
      </c>
      <c r="F131" s="47" t="s">
        <v>128</v>
      </c>
      <c r="G131" s="49">
        <v>0.25</v>
      </c>
      <c r="H131" s="49">
        <v>0.05</v>
      </c>
      <c r="I131" s="49">
        <v>0.1</v>
      </c>
      <c r="J131" s="49">
        <v>0.1</v>
      </c>
      <c r="K131" s="49">
        <f t="shared" si="29"/>
        <v>0.25</v>
      </c>
      <c r="L131" s="49">
        <f t="shared" si="27"/>
        <v>0</v>
      </c>
      <c r="M131" s="97">
        <f t="shared" si="28"/>
        <v>1</v>
      </c>
      <c r="N131" s="12" t="str">
        <f t="shared" si="33"/>
        <v>P</v>
      </c>
      <c r="O131" s="12" t="s">
        <v>74</v>
      </c>
      <c r="P131" s="13" t="s">
        <v>221</v>
      </c>
    </row>
    <row r="132" spans="1:21" ht="77.25" customHeight="1" x14ac:dyDescent="0.25">
      <c r="A132">
        <v>69</v>
      </c>
      <c r="B132" s="45" t="s">
        <v>343</v>
      </c>
      <c r="C132" s="46" t="s">
        <v>131</v>
      </c>
      <c r="D132" s="46" t="s">
        <v>132</v>
      </c>
      <c r="E132" s="37" t="s">
        <v>70</v>
      </c>
      <c r="F132" s="47" t="s">
        <v>128</v>
      </c>
      <c r="G132" s="49">
        <v>0.25</v>
      </c>
      <c r="H132" s="49">
        <v>0.05</v>
      </c>
      <c r="I132" s="49">
        <v>0.1</v>
      </c>
      <c r="J132" s="49">
        <v>0.1</v>
      </c>
      <c r="K132" s="49">
        <f t="shared" si="29"/>
        <v>0.25</v>
      </c>
      <c r="L132" s="49">
        <f t="shared" si="27"/>
        <v>0</v>
      </c>
      <c r="M132" s="97">
        <f t="shared" si="28"/>
        <v>1</v>
      </c>
      <c r="N132" s="12" t="str">
        <f t="shared" si="33"/>
        <v>P</v>
      </c>
      <c r="O132" s="12" t="s">
        <v>74</v>
      </c>
      <c r="P132" s="13" t="s">
        <v>221</v>
      </c>
    </row>
    <row r="133" spans="1:21" ht="176.25" customHeight="1" x14ac:dyDescent="0.25">
      <c r="A133">
        <v>70</v>
      </c>
      <c r="B133" s="45" t="s">
        <v>344</v>
      </c>
      <c r="C133" s="46" t="s">
        <v>215</v>
      </c>
      <c r="D133" s="46" t="s">
        <v>216</v>
      </c>
      <c r="E133" s="37" t="s">
        <v>70</v>
      </c>
      <c r="F133" s="47" t="s">
        <v>217</v>
      </c>
      <c r="G133" s="8">
        <v>0.25</v>
      </c>
      <c r="H133" s="9">
        <v>0.01</v>
      </c>
      <c r="I133" s="9">
        <v>0.01</v>
      </c>
      <c r="J133" s="9">
        <v>0.1</v>
      </c>
      <c r="K133" s="10">
        <f>SUM(H133:J133)</f>
        <v>0.12000000000000001</v>
      </c>
      <c r="L133" s="11">
        <f t="shared" si="27"/>
        <v>-0.13</v>
      </c>
      <c r="M133" s="11">
        <v>0.48</v>
      </c>
      <c r="N133" s="54" t="str">
        <f>IF(M133&gt;=$Y$8,"T",IF(M133&gt;=$X$8,"R",IF(M133&lt;=$W$8,"P")))</f>
        <v>T</v>
      </c>
      <c r="O133" s="12" t="s">
        <v>74</v>
      </c>
      <c r="P133" s="17" t="s">
        <v>237</v>
      </c>
    </row>
    <row r="134" spans="1:21" ht="197.25" customHeight="1" x14ac:dyDescent="0.25">
      <c r="A134">
        <v>71</v>
      </c>
      <c r="B134" s="45" t="s">
        <v>345</v>
      </c>
      <c r="C134" s="46" t="s">
        <v>36</v>
      </c>
      <c r="D134" s="46" t="s">
        <v>133</v>
      </c>
      <c r="E134" s="37" t="s">
        <v>70</v>
      </c>
      <c r="F134" s="47" t="s">
        <v>218</v>
      </c>
      <c r="G134" s="49">
        <v>1</v>
      </c>
      <c r="H134" s="49">
        <v>0</v>
      </c>
      <c r="I134" s="49">
        <v>0</v>
      </c>
      <c r="J134" s="49">
        <v>0.87</v>
      </c>
      <c r="K134" s="49">
        <v>0.87</v>
      </c>
      <c r="L134" s="49">
        <f>G134-K134</f>
        <v>0.13</v>
      </c>
      <c r="M134" s="97">
        <f>K134/G134</f>
        <v>0.87</v>
      </c>
      <c r="N134" s="54" t="str">
        <f>IF(M134&lt;=$Y$8,"T",IF(M134&gt;=$X$8,"R",IF(M134&lt;=$W$8,"P")))</f>
        <v>R</v>
      </c>
      <c r="O134" s="12" t="s">
        <v>74</v>
      </c>
      <c r="P134" s="17" t="s">
        <v>232</v>
      </c>
    </row>
    <row r="138" spans="1:21" ht="18" x14ac:dyDescent="0.25">
      <c r="B138" s="55"/>
      <c r="C138" s="55"/>
      <c r="D138" s="55"/>
      <c r="E138" s="55"/>
      <c r="F138" s="55"/>
      <c r="G138" s="55"/>
      <c r="H138" s="55"/>
      <c r="I138" s="55"/>
      <c r="J138" s="55"/>
      <c r="K138" s="55"/>
      <c r="L138" s="55"/>
      <c r="M138" s="55"/>
      <c r="N138" s="55"/>
      <c r="O138" s="55"/>
      <c r="P138" s="55"/>
      <c r="Q138" s="56"/>
      <c r="R138" s="56"/>
    </row>
    <row r="139" spans="1:21" ht="18" x14ac:dyDescent="0.25">
      <c r="B139" s="55"/>
      <c r="C139" s="55"/>
      <c r="D139" s="55"/>
      <c r="E139" s="55"/>
      <c r="F139" s="55"/>
      <c r="G139" s="55"/>
      <c r="H139" s="55"/>
      <c r="I139" s="55"/>
      <c r="J139" s="55"/>
      <c r="K139" s="55"/>
      <c r="L139" s="55"/>
      <c r="M139" s="55"/>
      <c r="N139" s="55"/>
      <c r="O139" s="55"/>
      <c r="P139" s="55"/>
      <c r="Q139" s="57"/>
      <c r="R139" s="57"/>
      <c r="S139" s="56"/>
      <c r="T139" s="56"/>
      <c r="U139" s="56"/>
    </row>
    <row r="140" spans="1:21" ht="21" customHeight="1" x14ac:dyDescent="0.35">
      <c r="B140" s="58"/>
      <c r="C140" s="58"/>
      <c r="D140" s="58"/>
      <c r="E140" s="58"/>
      <c r="F140" s="59"/>
      <c r="G140" s="55"/>
      <c r="H140" s="55"/>
      <c r="I140" s="55"/>
      <c r="J140" s="55"/>
      <c r="K140" s="55"/>
      <c r="L140" s="55"/>
      <c r="M140" s="60"/>
      <c r="N140" s="60"/>
      <c r="O140" s="60"/>
      <c r="P140" s="60"/>
      <c r="Q140" s="57"/>
      <c r="R140" s="57"/>
      <c r="S140" s="57"/>
      <c r="T140" s="57"/>
      <c r="U140" s="57"/>
    </row>
    <row r="141" spans="1:21" ht="21" customHeight="1" x14ac:dyDescent="0.35">
      <c r="B141" s="61" t="s">
        <v>248</v>
      </c>
      <c r="C141" s="58"/>
      <c r="D141" s="58"/>
      <c r="E141" s="61" t="s">
        <v>249</v>
      </c>
      <c r="F141" s="62"/>
      <c r="G141" s="55"/>
      <c r="H141" s="55"/>
      <c r="I141" s="55"/>
      <c r="J141" s="55"/>
      <c r="K141" s="55"/>
      <c r="L141" s="55"/>
      <c r="M141" s="237" t="s">
        <v>261</v>
      </c>
      <c r="N141" s="238"/>
      <c r="O141" s="238"/>
      <c r="P141" s="239"/>
      <c r="Q141" s="165" t="s">
        <v>250</v>
      </c>
      <c r="R141" s="166"/>
      <c r="S141" s="167"/>
      <c r="T141" s="115"/>
      <c r="U141" s="57"/>
    </row>
    <row r="142" spans="1:21" ht="38.25" customHeight="1" x14ac:dyDescent="0.35">
      <c r="B142" s="61"/>
      <c r="C142" s="58"/>
      <c r="D142" s="58"/>
      <c r="E142" s="61"/>
      <c r="F142" s="62"/>
      <c r="G142" s="55"/>
      <c r="H142" s="55"/>
      <c r="I142" s="55"/>
      <c r="J142" s="55"/>
      <c r="K142" s="55"/>
      <c r="L142" s="55"/>
      <c r="M142" s="240"/>
      <c r="N142" s="241"/>
      <c r="O142" s="241"/>
      <c r="P142" s="242"/>
      <c r="Q142" s="168"/>
      <c r="R142" s="169"/>
      <c r="S142" s="170"/>
      <c r="T142" s="115"/>
      <c r="U142" s="57"/>
    </row>
    <row r="143" spans="1:21" ht="21" customHeight="1" x14ac:dyDescent="0.35">
      <c r="B143" s="61"/>
      <c r="C143" s="58"/>
      <c r="D143" s="58"/>
      <c r="E143" s="61"/>
      <c r="F143" s="62"/>
      <c r="G143" s="55"/>
      <c r="H143" s="55"/>
      <c r="I143" s="55"/>
      <c r="J143" s="55"/>
      <c r="K143" s="55"/>
      <c r="L143" s="55"/>
      <c r="M143" s="249" t="s">
        <v>251</v>
      </c>
      <c r="N143" s="250"/>
      <c r="O143" s="250"/>
      <c r="P143" s="251"/>
      <c r="Q143" s="171"/>
      <c r="R143" s="172"/>
      <c r="S143" s="173"/>
      <c r="T143" s="115"/>
      <c r="U143" s="63"/>
    </row>
    <row r="144" spans="1:21" ht="21" x14ac:dyDescent="0.35">
      <c r="B144" s="61"/>
      <c r="C144" s="58"/>
      <c r="D144" s="58"/>
      <c r="E144" s="61"/>
      <c r="F144" s="62"/>
      <c r="G144" s="55"/>
      <c r="H144" s="55"/>
      <c r="I144" s="55"/>
      <c r="J144" s="55"/>
      <c r="K144" s="55"/>
      <c r="L144" s="55"/>
      <c r="M144" s="64"/>
      <c r="N144" s="65"/>
      <c r="O144" s="65"/>
      <c r="P144" s="66"/>
      <c r="Q144" s="228"/>
      <c r="R144" s="229"/>
      <c r="S144" s="230"/>
      <c r="T144" s="116"/>
      <c r="U144" s="57"/>
    </row>
    <row r="145" spans="2:24" ht="41.25" x14ac:dyDescent="0.35">
      <c r="B145" s="67"/>
      <c r="C145" s="67"/>
      <c r="D145" s="67"/>
      <c r="E145" s="58"/>
      <c r="F145" s="68"/>
      <c r="G145" s="55"/>
      <c r="H145" s="55"/>
      <c r="I145" s="55"/>
      <c r="J145" s="55"/>
      <c r="K145" s="55"/>
      <c r="L145" s="55"/>
      <c r="M145" s="69" t="s">
        <v>252</v>
      </c>
      <c r="N145" s="90">
        <v>0.9</v>
      </c>
      <c r="O145" s="70" t="s">
        <v>74</v>
      </c>
      <c r="P145" s="65">
        <v>63</v>
      </c>
      <c r="Q145" s="246">
        <v>0.88</v>
      </c>
      <c r="R145" s="247"/>
      <c r="S145" s="248"/>
      <c r="T145" s="116"/>
      <c r="U145" s="71"/>
    </row>
    <row r="146" spans="2:24" ht="41.25" x14ac:dyDescent="0.35">
      <c r="B146" s="67"/>
      <c r="C146" s="67"/>
      <c r="D146" s="67"/>
      <c r="E146" s="58"/>
      <c r="F146" s="68"/>
      <c r="G146" s="55"/>
      <c r="H146" s="55"/>
      <c r="I146" s="55"/>
      <c r="J146" s="55"/>
      <c r="K146" s="55"/>
      <c r="L146" s="55"/>
      <c r="M146" s="69" t="s">
        <v>253</v>
      </c>
      <c r="N146" s="91">
        <v>0.8</v>
      </c>
      <c r="O146" s="70" t="s">
        <v>73</v>
      </c>
      <c r="P146" s="65">
        <v>5</v>
      </c>
      <c r="Q146" s="225">
        <v>0.08</v>
      </c>
      <c r="R146" s="226"/>
      <c r="S146" s="227"/>
      <c r="T146" s="117"/>
      <c r="U146" s="71"/>
    </row>
    <row r="147" spans="2:24" ht="41.25" x14ac:dyDescent="0.35">
      <c r="B147" s="67"/>
      <c r="C147" s="67"/>
      <c r="D147" s="67"/>
      <c r="E147" s="67"/>
      <c r="F147" s="68"/>
      <c r="G147" s="55"/>
      <c r="H147" s="55"/>
      <c r="I147" s="55"/>
      <c r="J147" s="55"/>
      <c r="K147" s="55"/>
      <c r="L147" s="55"/>
      <c r="M147" s="69" t="s">
        <v>254</v>
      </c>
      <c r="N147" s="92">
        <v>0.7</v>
      </c>
      <c r="O147" s="70" t="s">
        <v>88</v>
      </c>
      <c r="P147" s="65">
        <v>3</v>
      </c>
      <c r="Q147" s="231">
        <v>0.04</v>
      </c>
      <c r="R147" s="232"/>
      <c r="S147" s="233"/>
      <c r="T147" s="118"/>
      <c r="U147" s="71"/>
    </row>
    <row r="148" spans="2:24" ht="21" x14ac:dyDescent="0.35">
      <c r="B148" s="73"/>
      <c r="C148" s="74"/>
      <c r="D148" s="75"/>
      <c r="E148" s="76"/>
      <c r="F148" s="77"/>
      <c r="G148" s="55"/>
      <c r="H148" s="55"/>
      <c r="I148" s="55"/>
      <c r="J148" s="55"/>
      <c r="K148" s="55"/>
      <c r="L148" s="55"/>
      <c r="M148" s="72"/>
      <c r="N148" s="78"/>
      <c r="O148" s="78"/>
      <c r="P148" s="78"/>
      <c r="Q148" s="243"/>
      <c r="R148" s="244"/>
      <c r="S148" s="245"/>
      <c r="T148" s="118"/>
      <c r="U148" s="79"/>
    </row>
    <row r="149" spans="2:24" ht="21" x14ac:dyDescent="0.35">
      <c r="B149" s="80" t="s">
        <v>255</v>
      </c>
      <c r="C149" s="74"/>
      <c r="D149" s="81"/>
      <c r="E149" s="80" t="s">
        <v>256</v>
      </c>
      <c r="F149" s="82"/>
      <c r="G149" s="55"/>
      <c r="H149" s="55"/>
      <c r="I149" s="55"/>
      <c r="J149" s="55"/>
      <c r="K149" s="55"/>
      <c r="L149" s="55"/>
      <c r="M149" s="83" t="s">
        <v>257</v>
      </c>
      <c r="N149" s="84"/>
      <c r="O149" s="84"/>
      <c r="P149" s="85">
        <f>SUM(P145:P148)</f>
        <v>71</v>
      </c>
      <c r="Q149" s="234">
        <f>SUM(Q145:S148)</f>
        <v>1</v>
      </c>
      <c r="R149" s="235"/>
      <c r="S149" s="236"/>
      <c r="T149" s="119"/>
      <c r="U149" s="86"/>
    </row>
    <row r="150" spans="2:24" ht="56.25" customHeight="1" x14ac:dyDescent="0.3">
      <c r="B150" s="81" t="s">
        <v>258</v>
      </c>
      <c r="C150" s="74"/>
      <c r="D150" s="81"/>
      <c r="E150" s="81" t="s">
        <v>259</v>
      </c>
      <c r="F150" s="82"/>
      <c r="G150" s="55"/>
      <c r="H150" s="55"/>
      <c r="I150" s="55"/>
      <c r="J150" s="55"/>
      <c r="K150" s="55"/>
      <c r="L150" s="55"/>
      <c r="M150" s="149" t="s">
        <v>260</v>
      </c>
      <c r="N150" s="149"/>
      <c r="O150" s="149"/>
      <c r="P150" s="149"/>
      <c r="Q150" s="149"/>
      <c r="R150" s="149"/>
      <c r="S150" s="149"/>
      <c r="T150" s="120"/>
      <c r="U150" s="112"/>
      <c r="V150" s="112"/>
      <c r="W150" s="112"/>
      <c r="X150" s="112"/>
    </row>
    <row r="151" spans="2:24" ht="20.25" customHeight="1" x14ac:dyDescent="0.3">
      <c r="B151" s="74"/>
      <c r="C151" s="87"/>
      <c r="D151" s="88"/>
      <c r="E151" s="87"/>
      <c r="F151" s="81"/>
      <c r="G151" s="55"/>
      <c r="H151" s="55"/>
      <c r="I151" s="55"/>
      <c r="J151" s="55"/>
      <c r="K151" s="55"/>
      <c r="L151" s="55"/>
      <c r="M151" s="55"/>
      <c r="N151" s="55"/>
      <c r="O151" s="55"/>
      <c r="P151" s="55"/>
    </row>
    <row r="152" spans="2:24" ht="21" x14ac:dyDescent="0.35">
      <c r="B152" s="89"/>
      <c r="C152" s="89"/>
      <c r="D152" s="89"/>
      <c r="E152" s="89"/>
      <c r="F152" s="89"/>
      <c r="G152" s="55"/>
      <c r="H152" s="55"/>
      <c r="I152" s="55"/>
      <c r="J152" s="55"/>
      <c r="K152" s="55"/>
      <c r="L152" s="55"/>
      <c r="M152" s="55"/>
      <c r="N152" s="55"/>
      <c r="O152" s="55"/>
      <c r="P152" s="55"/>
    </row>
    <row r="153" spans="2:24" ht="21" x14ac:dyDescent="0.35">
      <c r="B153" s="89"/>
      <c r="C153" s="89"/>
      <c r="D153" s="89"/>
      <c r="E153" s="89"/>
      <c r="F153" s="89"/>
      <c r="G153" s="55"/>
      <c r="H153" s="55"/>
      <c r="I153" s="55"/>
      <c r="J153" s="55"/>
      <c r="K153" s="55"/>
      <c r="L153" s="55"/>
      <c r="M153" s="55"/>
      <c r="N153" s="55"/>
      <c r="O153" s="55"/>
      <c r="P153" s="55"/>
    </row>
  </sheetData>
  <mergeCells count="61">
    <mergeCell ref="Q146:S146"/>
    <mergeCell ref="Q144:S144"/>
    <mergeCell ref="Q147:S147"/>
    <mergeCell ref="Q149:S149"/>
    <mergeCell ref="M141:P142"/>
    <mergeCell ref="Q148:S148"/>
    <mergeCell ref="Q145:S145"/>
    <mergeCell ref="M143:P143"/>
    <mergeCell ref="B25:G25"/>
    <mergeCell ref="H25:K25"/>
    <mergeCell ref="L25:N25"/>
    <mergeCell ref="P25:P26"/>
    <mergeCell ref="B63:P63"/>
    <mergeCell ref="B46:P46"/>
    <mergeCell ref="B47:P47"/>
    <mergeCell ref="B48:P48"/>
    <mergeCell ref="B49:P49"/>
    <mergeCell ref="B50:P50"/>
    <mergeCell ref="B51:F51"/>
    <mergeCell ref="H51:K51"/>
    <mergeCell ref="L51:N51"/>
    <mergeCell ref="P51:P52"/>
    <mergeCell ref="B58:P58"/>
    <mergeCell ref="B59:P59"/>
    <mergeCell ref="B13:P14"/>
    <mergeCell ref="B17:P17"/>
    <mergeCell ref="B18:P18"/>
    <mergeCell ref="B19:P19"/>
    <mergeCell ref="B20:P20"/>
    <mergeCell ref="B21:P21"/>
    <mergeCell ref="B22:P22"/>
    <mergeCell ref="B23:P23"/>
    <mergeCell ref="B24:P24"/>
    <mergeCell ref="B45:P45"/>
    <mergeCell ref="B31:P31"/>
    <mergeCell ref="B32:P32"/>
    <mergeCell ref="B33:P33"/>
    <mergeCell ref="B34:P34"/>
    <mergeCell ref="B35:P35"/>
    <mergeCell ref="B36:P36"/>
    <mergeCell ref="B37:F37"/>
    <mergeCell ref="H37:K37"/>
    <mergeCell ref="L37:N37"/>
    <mergeCell ref="P37:P38"/>
    <mergeCell ref="B44:P44"/>
    <mergeCell ref="B60:P60"/>
    <mergeCell ref="M150:S150"/>
    <mergeCell ref="B61:P61"/>
    <mergeCell ref="B62:P62"/>
    <mergeCell ref="B73:F73"/>
    <mergeCell ref="B72:P72"/>
    <mergeCell ref="H73:K73"/>
    <mergeCell ref="L73:N73"/>
    <mergeCell ref="P73:P74"/>
    <mergeCell ref="B64:P64"/>
    <mergeCell ref="B65:P65"/>
    <mergeCell ref="B66:F66"/>
    <mergeCell ref="H66:K66"/>
    <mergeCell ref="L66:N66"/>
    <mergeCell ref="P66:P67"/>
    <mergeCell ref="Q141:S143"/>
  </mergeCells>
  <phoneticPr fontId="18" type="noConversion"/>
  <conditionalFormatting sqref="N28:O29 O75 N76:O81 O82 N83:O94">
    <cfRule type="containsText" dxfId="122" priority="206" stopIfTrue="1" operator="containsText" text="P">
      <formula>NOT(ISERROR(SEARCH("P",N28)))</formula>
    </cfRule>
    <cfRule type="containsText" dxfId="121" priority="207" stopIfTrue="1" operator="containsText" text="R">
      <formula>NOT(ISERROR(SEARCH("R",N28)))</formula>
    </cfRule>
    <cfRule type="containsText" dxfId="120" priority="208" operator="containsText" text="T">
      <formula>NOT(ISERROR(SEARCH("T",N28)))</formula>
    </cfRule>
  </conditionalFormatting>
  <conditionalFormatting sqref="O27">
    <cfRule type="containsText" dxfId="119" priority="198" stopIfTrue="1" operator="containsText" text="P">
      <formula>NOT(ISERROR(SEARCH("P",O27)))</formula>
    </cfRule>
    <cfRule type="containsText" dxfId="118" priority="199" stopIfTrue="1" operator="containsText" text="R">
      <formula>NOT(ISERROR(SEARCH("R",O27)))</formula>
    </cfRule>
    <cfRule type="containsText" dxfId="117" priority="200" operator="containsText" text="T">
      <formula>NOT(ISERROR(SEARCH("T",O27)))</formula>
    </cfRule>
  </conditionalFormatting>
  <conditionalFormatting sqref="O27">
    <cfRule type="iconSet" priority="201">
      <iconSet iconSet="3Symbols2">
        <cfvo type="percent" val="0"/>
        <cfvo type="percent" val="0.74"/>
        <cfvo type="percent" val="0.85"/>
      </iconSet>
    </cfRule>
  </conditionalFormatting>
  <conditionalFormatting sqref="N39:O39 O40">
    <cfRule type="containsText" dxfId="116" priority="188" stopIfTrue="1" operator="containsText" text="P">
      <formula>NOT(ISERROR(SEARCH("P",N39)))</formula>
    </cfRule>
    <cfRule type="containsText" dxfId="115" priority="189" stopIfTrue="1" operator="containsText" text="R">
      <formula>NOT(ISERROR(SEARCH("R",N39)))</formula>
    </cfRule>
    <cfRule type="containsText" dxfId="114" priority="190" operator="containsText" text="T">
      <formula>NOT(ISERROR(SEARCH("T",N39)))</formula>
    </cfRule>
  </conditionalFormatting>
  <conditionalFormatting sqref="O41:O42 N40:N42">
    <cfRule type="containsText" dxfId="113" priority="183" stopIfTrue="1" operator="containsText" text="P">
      <formula>NOT(ISERROR(SEARCH("P",N40)))</formula>
    </cfRule>
    <cfRule type="containsText" dxfId="112" priority="184" stopIfTrue="1" operator="containsText" text="R">
      <formula>NOT(ISERROR(SEARCH("R",N40)))</formula>
    </cfRule>
    <cfRule type="containsText" dxfId="111" priority="185" operator="containsText" text="T">
      <formula>NOT(ISERROR(SEARCH("T",N40)))</formula>
    </cfRule>
  </conditionalFormatting>
  <conditionalFormatting sqref="N39:O39 O40">
    <cfRule type="iconSet" priority="191">
      <iconSet iconSet="3Symbols2">
        <cfvo type="percent" val="0"/>
        <cfvo type="percent" val="0.74"/>
        <cfvo type="percent" val="0.85"/>
      </iconSet>
    </cfRule>
  </conditionalFormatting>
  <conditionalFormatting sqref="N53:O53 N55:O55">
    <cfRule type="containsText" dxfId="110" priority="178" stopIfTrue="1" operator="containsText" text="P">
      <formula>NOT(ISERROR(SEARCH("P",N53)))</formula>
    </cfRule>
    <cfRule type="containsText" dxfId="109" priority="179" stopIfTrue="1" operator="containsText" text="R">
      <formula>NOT(ISERROR(SEARCH("R",N53)))</formula>
    </cfRule>
    <cfRule type="containsText" dxfId="108" priority="180" operator="containsText" text="T">
      <formula>NOT(ISERROR(SEARCH("T",N53)))</formula>
    </cfRule>
  </conditionalFormatting>
  <conditionalFormatting sqref="N53:O53 N55:O55">
    <cfRule type="iconSet" priority="181">
      <iconSet iconSet="3Symbols2">
        <cfvo type="percent" val="0"/>
        <cfvo type="percent" val="0.74"/>
        <cfvo type="percent" val="0.85"/>
      </iconSet>
    </cfRule>
  </conditionalFormatting>
  <conditionalFormatting sqref="N53:O53">
    <cfRule type="iconSet" priority="182">
      <iconSet iconSet="3Symbols2">
        <cfvo type="percent" val="0"/>
        <cfvo type="percent" val="0.74"/>
        <cfvo type="percent" val="0.85"/>
      </iconSet>
    </cfRule>
  </conditionalFormatting>
  <conditionalFormatting sqref="O54">
    <cfRule type="containsText" dxfId="107" priority="174" stopIfTrue="1" operator="containsText" text="P">
      <formula>NOT(ISERROR(SEARCH("P",O54)))</formula>
    </cfRule>
    <cfRule type="containsText" dxfId="106" priority="175" stopIfTrue="1" operator="containsText" text="R">
      <formula>NOT(ISERROR(SEARCH("R",O54)))</formula>
    </cfRule>
    <cfRule type="containsText" dxfId="105" priority="176" operator="containsText" text="T">
      <formula>NOT(ISERROR(SEARCH("T",O54)))</formula>
    </cfRule>
  </conditionalFormatting>
  <conditionalFormatting sqref="O54">
    <cfRule type="iconSet" priority="177">
      <iconSet iconSet="3Symbols2">
        <cfvo type="percent" val="0"/>
        <cfvo type="percent" val="0.74"/>
        <cfvo type="percent" val="0.85"/>
      </iconSet>
    </cfRule>
  </conditionalFormatting>
  <conditionalFormatting sqref="O54">
    <cfRule type="iconSet" priority="173">
      <iconSet iconSet="3Symbols2">
        <cfvo type="percent" val="0"/>
        <cfvo type="percent" val="0.74"/>
        <cfvo type="percent" val="0.85"/>
      </iconSet>
    </cfRule>
  </conditionalFormatting>
  <conditionalFormatting sqref="N68:O68">
    <cfRule type="containsText" dxfId="104" priority="163" stopIfTrue="1" operator="containsText" text="P">
      <formula>NOT(ISERROR(SEARCH("P",N68)))</formula>
    </cfRule>
    <cfRule type="containsText" dxfId="103" priority="164" stopIfTrue="1" operator="containsText" text="R">
      <formula>NOT(ISERROR(SEARCH("R",N68)))</formula>
    </cfRule>
    <cfRule type="containsText" dxfId="102" priority="165" operator="containsText" text="T">
      <formula>NOT(ISERROR(SEARCH("T",N68)))</formula>
    </cfRule>
  </conditionalFormatting>
  <conditionalFormatting sqref="N68:O68">
    <cfRule type="iconSet" priority="166">
      <iconSet iconSet="3Symbols2">
        <cfvo type="percent" val="0"/>
        <cfvo type="percent" val="0.74"/>
        <cfvo type="percent" val="0.85"/>
      </iconSet>
    </cfRule>
  </conditionalFormatting>
  <conditionalFormatting sqref="N68:O68">
    <cfRule type="iconSet" priority="167">
      <iconSet iconSet="3Symbols2">
        <cfvo type="percent" val="0"/>
        <cfvo type="percent" val="0.74"/>
        <cfvo type="percent" val="0.85"/>
      </iconSet>
    </cfRule>
  </conditionalFormatting>
  <conditionalFormatting sqref="O95 N112:O113 O107:O111 N96:O106 N107:N108">
    <cfRule type="containsText" dxfId="101" priority="159" stopIfTrue="1" operator="containsText" text="P">
      <formula>NOT(ISERROR(SEARCH("P",N95)))</formula>
    </cfRule>
    <cfRule type="containsText" dxfId="100" priority="160" stopIfTrue="1" operator="containsText" text="R">
      <formula>NOT(ISERROR(SEARCH("R",N95)))</formula>
    </cfRule>
    <cfRule type="containsText" dxfId="99" priority="161" operator="containsText" text="T">
      <formula>NOT(ISERROR(SEARCH("T",N95)))</formula>
    </cfRule>
  </conditionalFormatting>
  <conditionalFormatting sqref="N112:O113 O75 N76:O81 O107:O111 O82 N83:O106 N107:N108">
    <cfRule type="iconSet" priority="162">
      <iconSet iconSet="3Symbols2">
        <cfvo type="percent" val="0"/>
        <cfvo type="percent" val="0.74"/>
        <cfvo type="percent" val="0.85"/>
      </iconSet>
    </cfRule>
  </conditionalFormatting>
  <conditionalFormatting sqref="N27">
    <cfRule type="containsText" dxfId="98" priority="155" stopIfTrue="1" operator="containsText" text="P">
      <formula>NOT(ISERROR(SEARCH("P",N27)))</formula>
    </cfRule>
    <cfRule type="containsText" dxfId="97" priority="156" stopIfTrue="1" operator="containsText" text="R">
      <formula>NOT(ISERROR(SEARCH("R",N27)))</formula>
    </cfRule>
    <cfRule type="containsText" dxfId="96" priority="157" operator="containsText" text="T">
      <formula>NOT(ISERROR(SEARCH("T",N27)))</formula>
    </cfRule>
  </conditionalFormatting>
  <conditionalFormatting sqref="N27">
    <cfRule type="iconSet" priority="158">
      <iconSet iconSet="3Symbols2">
        <cfvo type="percent" val="0"/>
        <cfvo type="percent" val="0.74"/>
        <cfvo type="percent" val="0.85"/>
      </iconSet>
    </cfRule>
  </conditionalFormatting>
  <conditionalFormatting sqref="O41:O42 N40:N42">
    <cfRule type="iconSet" priority="211">
      <iconSet iconSet="3Symbols2">
        <cfvo type="percent" val="0"/>
        <cfvo type="percent" val="0.74"/>
        <cfvo type="percent" val="0.85"/>
      </iconSet>
    </cfRule>
  </conditionalFormatting>
  <conditionalFormatting sqref="O41:O42">
    <cfRule type="iconSet" priority="213">
      <iconSet iconSet="3Symbols2">
        <cfvo type="percent" val="0"/>
        <cfvo type="percent" val="0.74"/>
        <cfvo type="percent" val="0.85"/>
      </iconSet>
    </cfRule>
  </conditionalFormatting>
  <conditionalFormatting sqref="N69:O69">
    <cfRule type="containsText" dxfId="95" priority="145" stopIfTrue="1" operator="containsText" text="P">
      <formula>NOT(ISERROR(SEARCH("P",N69)))</formula>
    </cfRule>
    <cfRule type="containsText" dxfId="94" priority="146" stopIfTrue="1" operator="containsText" text="R">
      <formula>NOT(ISERROR(SEARCH("R",N69)))</formula>
    </cfRule>
    <cfRule type="containsText" dxfId="93" priority="147" operator="containsText" text="T">
      <formula>NOT(ISERROR(SEARCH("T",N69)))</formula>
    </cfRule>
  </conditionalFormatting>
  <conditionalFormatting sqref="N69:O69">
    <cfRule type="iconSet" priority="148">
      <iconSet iconSet="3Symbols2">
        <cfvo type="percent" val="0"/>
        <cfvo type="percent" val="0.74"/>
        <cfvo type="percent" val="0.85"/>
      </iconSet>
    </cfRule>
  </conditionalFormatting>
  <conditionalFormatting sqref="N69:O69">
    <cfRule type="iconSet" priority="149">
      <iconSet iconSet="3Symbols2">
        <cfvo type="percent" val="0"/>
        <cfvo type="percent" val="0.74"/>
        <cfvo type="percent" val="0.85"/>
      </iconSet>
    </cfRule>
  </conditionalFormatting>
  <conditionalFormatting sqref="N28:O29">
    <cfRule type="iconSet" priority="218">
      <iconSet iconSet="3Symbols2">
        <cfvo type="percent" val="0"/>
        <cfvo type="percent" val="0.74"/>
        <cfvo type="percent" val="0.85"/>
      </iconSet>
    </cfRule>
  </conditionalFormatting>
  <conditionalFormatting sqref="N114:O114">
    <cfRule type="containsText" dxfId="92" priority="141" stopIfTrue="1" operator="containsText" text="P">
      <formula>NOT(ISERROR(SEARCH("P",N114)))</formula>
    </cfRule>
    <cfRule type="containsText" dxfId="91" priority="142" stopIfTrue="1" operator="containsText" text="R">
      <formula>NOT(ISERROR(SEARCH("R",N114)))</formula>
    </cfRule>
    <cfRule type="containsText" dxfId="90" priority="143" operator="containsText" text="T">
      <formula>NOT(ISERROR(SEARCH("T",N114)))</formula>
    </cfRule>
  </conditionalFormatting>
  <conditionalFormatting sqref="N114:O114">
    <cfRule type="iconSet" priority="144">
      <iconSet iconSet="3Symbols2">
        <cfvo type="percent" val="0"/>
        <cfvo type="percent" val="0.74"/>
        <cfvo type="percent" val="0.85"/>
      </iconSet>
    </cfRule>
  </conditionalFormatting>
  <conditionalFormatting sqref="N116:O116 O115">
    <cfRule type="containsText" dxfId="89" priority="137" stopIfTrue="1" operator="containsText" text="P">
      <formula>NOT(ISERROR(SEARCH("P",N115)))</formula>
    </cfRule>
    <cfRule type="containsText" dxfId="88" priority="138" stopIfTrue="1" operator="containsText" text="R">
      <formula>NOT(ISERROR(SEARCH("R",N115)))</formula>
    </cfRule>
    <cfRule type="containsText" dxfId="87" priority="139" operator="containsText" text="T">
      <formula>NOT(ISERROR(SEARCH("T",N115)))</formula>
    </cfRule>
  </conditionalFormatting>
  <conditionalFormatting sqref="N116:O116 O115">
    <cfRule type="iconSet" priority="140">
      <iconSet iconSet="3Symbols2">
        <cfvo type="percent" val="0"/>
        <cfvo type="percent" val="0.74"/>
        <cfvo type="percent" val="0.85"/>
      </iconSet>
    </cfRule>
  </conditionalFormatting>
  <conditionalFormatting sqref="N117:O117">
    <cfRule type="containsText" dxfId="86" priority="133" stopIfTrue="1" operator="containsText" text="P">
      <formula>NOT(ISERROR(SEARCH("P",N117)))</formula>
    </cfRule>
    <cfRule type="containsText" dxfId="85" priority="134" stopIfTrue="1" operator="containsText" text="R">
      <formula>NOT(ISERROR(SEARCH("R",N117)))</formula>
    </cfRule>
    <cfRule type="containsText" dxfId="84" priority="135" operator="containsText" text="T">
      <formula>NOT(ISERROR(SEARCH("T",N117)))</formula>
    </cfRule>
  </conditionalFormatting>
  <conditionalFormatting sqref="N117:O117">
    <cfRule type="iconSet" priority="136">
      <iconSet iconSet="3Symbols2">
        <cfvo type="percent" val="0"/>
        <cfvo type="percent" val="0.74"/>
        <cfvo type="percent" val="0.85"/>
      </iconSet>
    </cfRule>
  </conditionalFormatting>
  <conditionalFormatting sqref="N118:O118">
    <cfRule type="containsText" dxfId="83" priority="129" stopIfTrue="1" operator="containsText" text="P">
      <formula>NOT(ISERROR(SEARCH("P",N118)))</formula>
    </cfRule>
    <cfRule type="containsText" dxfId="82" priority="130" stopIfTrue="1" operator="containsText" text="R">
      <formula>NOT(ISERROR(SEARCH("R",N118)))</formula>
    </cfRule>
    <cfRule type="containsText" dxfId="81" priority="131" operator="containsText" text="T">
      <formula>NOT(ISERROR(SEARCH("T",N118)))</formula>
    </cfRule>
  </conditionalFormatting>
  <conditionalFormatting sqref="N118:O118">
    <cfRule type="iconSet" priority="132">
      <iconSet iconSet="3Symbols2">
        <cfvo type="percent" val="0"/>
        <cfvo type="percent" val="0.74"/>
        <cfvo type="percent" val="0.85"/>
      </iconSet>
    </cfRule>
  </conditionalFormatting>
  <conditionalFormatting sqref="N119:O119">
    <cfRule type="containsText" dxfId="80" priority="125" stopIfTrue="1" operator="containsText" text="P">
      <formula>NOT(ISERROR(SEARCH("P",N119)))</formula>
    </cfRule>
    <cfRule type="containsText" dxfId="79" priority="126" stopIfTrue="1" operator="containsText" text="R">
      <formula>NOT(ISERROR(SEARCH("R",N119)))</formula>
    </cfRule>
    <cfRule type="containsText" dxfId="78" priority="127" operator="containsText" text="T">
      <formula>NOT(ISERROR(SEARCH("T",N119)))</formula>
    </cfRule>
  </conditionalFormatting>
  <conditionalFormatting sqref="N119:O119">
    <cfRule type="iconSet" priority="128">
      <iconSet iconSet="3Symbols2">
        <cfvo type="percent" val="0"/>
        <cfvo type="percent" val="0.74"/>
        <cfvo type="percent" val="0.85"/>
      </iconSet>
    </cfRule>
  </conditionalFormatting>
  <conditionalFormatting sqref="N120:O120">
    <cfRule type="containsText" dxfId="77" priority="121" stopIfTrue="1" operator="containsText" text="P">
      <formula>NOT(ISERROR(SEARCH("P",N120)))</formula>
    </cfRule>
    <cfRule type="containsText" dxfId="76" priority="122" stopIfTrue="1" operator="containsText" text="R">
      <formula>NOT(ISERROR(SEARCH("R",N120)))</formula>
    </cfRule>
    <cfRule type="containsText" dxfId="75" priority="123" operator="containsText" text="T">
      <formula>NOT(ISERROR(SEARCH("T",N120)))</formula>
    </cfRule>
  </conditionalFormatting>
  <conditionalFormatting sqref="N120:O120">
    <cfRule type="iconSet" priority="124">
      <iconSet iconSet="3Symbols2">
        <cfvo type="percent" val="0"/>
        <cfvo type="percent" val="0.74"/>
        <cfvo type="percent" val="0.85"/>
      </iconSet>
    </cfRule>
  </conditionalFormatting>
  <conditionalFormatting sqref="N121:O121">
    <cfRule type="containsText" dxfId="74" priority="117" stopIfTrue="1" operator="containsText" text="P">
      <formula>NOT(ISERROR(SEARCH("P",N121)))</formula>
    </cfRule>
    <cfRule type="containsText" dxfId="73" priority="118" stopIfTrue="1" operator="containsText" text="R">
      <formula>NOT(ISERROR(SEARCH("R",N121)))</formula>
    </cfRule>
    <cfRule type="containsText" dxfId="72" priority="119" operator="containsText" text="T">
      <formula>NOT(ISERROR(SEARCH("T",N121)))</formula>
    </cfRule>
  </conditionalFormatting>
  <conditionalFormatting sqref="N121:O121">
    <cfRule type="iconSet" priority="120">
      <iconSet iconSet="3Symbols2">
        <cfvo type="percent" val="0"/>
        <cfvo type="percent" val="0.74"/>
        <cfvo type="percent" val="0.85"/>
      </iconSet>
    </cfRule>
  </conditionalFormatting>
  <conditionalFormatting sqref="N122:O122">
    <cfRule type="containsText" dxfId="71" priority="113" stopIfTrue="1" operator="containsText" text="P">
      <formula>NOT(ISERROR(SEARCH("P",N122)))</formula>
    </cfRule>
    <cfRule type="containsText" dxfId="70" priority="114" stopIfTrue="1" operator="containsText" text="R">
      <formula>NOT(ISERROR(SEARCH("R",N122)))</formula>
    </cfRule>
    <cfRule type="containsText" dxfId="69" priority="115" operator="containsText" text="T">
      <formula>NOT(ISERROR(SEARCH("T",N122)))</formula>
    </cfRule>
  </conditionalFormatting>
  <conditionalFormatting sqref="N122:O122">
    <cfRule type="iconSet" priority="116">
      <iconSet iconSet="3Symbols2">
        <cfvo type="percent" val="0"/>
        <cfvo type="percent" val="0.74"/>
        <cfvo type="percent" val="0.85"/>
      </iconSet>
    </cfRule>
  </conditionalFormatting>
  <conditionalFormatting sqref="N123:O123">
    <cfRule type="containsText" dxfId="68" priority="109" stopIfTrue="1" operator="containsText" text="P">
      <formula>NOT(ISERROR(SEARCH("P",N123)))</formula>
    </cfRule>
    <cfRule type="containsText" dxfId="67" priority="110" stopIfTrue="1" operator="containsText" text="R">
      <formula>NOT(ISERROR(SEARCH("R",N123)))</formula>
    </cfRule>
    <cfRule type="containsText" dxfId="66" priority="111" operator="containsText" text="T">
      <formula>NOT(ISERROR(SEARCH("T",N123)))</formula>
    </cfRule>
  </conditionalFormatting>
  <conditionalFormatting sqref="N123:O123">
    <cfRule type="iconSet" priority="112">
      <iconSet iconSet="3Symbols2">
        <cfvo type="percent" val="0"/>
        <cfvo type="percent" val="0.74"/>
        <cfvo type="percent" val="0.85"/>
      </iconSet>
    </cfRule>
  </conditionalFormatting>
  <conditionalFormatting sqref="N124:O125 O126">
    <cfRule type="containsText" dxfId="65" priority="105" stopIfTrue="1" operator="containsText" text="P">
      <formula>NOT(ISERROR(SEARCH("P",N124)))</formula>
    </cfRule>
    <cfRule type="containsText" dxfId="64" priority="106" stopIfTrue="1" operator="containsText" text="R">
      <formula>NOT(ISERROR(SEARCH("R",N124)))</formula>
    </cfRule>
    <cfRule type="containsText" dxfId="63" priority="107" operator="containsText" text="T">
      <formula>NOT(ISERROR(SEARCH("T",N124)))</formula>
    </cfRule>
  </conditionalFormatting>
  <conditionalFormatting sqref="N124:O125 O126">
    <cfRule type="iconSet" priority="108">
      <iconSet iconSet="3Symbols2">
        <cfvo type="percent" val="0"/>
        <cfvo type="percent" val="0.74"/>
        <cfvo type="percent" val="0.85"/>
      </iconSet>
    </cfRule>
  </conditionalFormatting>
  <conditionalFormatting sqref="O127">
    <cfRule type="containsText" dxfId="62" priority="101" stopIfTrue="1" operator="containsText" text="P">
      <formula>NOT(ISERROR(SEARCH("P",O127)))</formula>
    </cfRule>
    <cfRule type="containsText" dxfId="61" priority="102" stopIfTrue="1" operator="containsText" text="R">
      <formula>NOT(ISERROR(SEARCH("R",O127)))</formula>
    </cfRule>
    <cfRule type="containsText" dxfId="60" priority="103" operator="containsText" text="T">
      <formula>NOT(ISERROR(SEARCH("T",O127)))</formula>
    </cfRule>
  </conditionalFormatting>
  <conditionalFormatting sqref="O127">
    <cfRule type="iconSet" priority="104">
      <iconSet iconSet="3Symbols2">
        <cfvo type="percent" val="0"/>
        <cfvo type="percent" val="0.74"/>
        <cfvo type="percent" val="0.85"/>
      </iconSet>
    </cfRule>
  </conditionalFormatting>
  <conditionalFormatting sqref="N128:O128">
    <cfRule type="containsText" dxfId="59" priority="89" stopIfTrue="1" operator="containsText" text="P">
      <formula>NOT(ISERROR(SEARCH("P",N128)))</formula>
    </cfRule>
    <cfRule type="containsText" dxfId="58" priority="90" stopIfTrue="1" operator="containsText" text="R">
      <formula>NOT(ISERROR(SEARCH("R",N128)))</formula>
    </cfRule>
    <cfRule type="containsText" dxfId="57" priority="91" operator="containsText" text="T">
      <formula>NOT(ISERROR(SEARCH("T",N128)))</formula>
    </cfRule>
  </conditionalFormatting>
  <conditionalFormatting sqref="N128:O128">
    <cfRule type="iconSet" priority="92">
      <iconSet iconSet="3Symbols2">
        <cfvo type="percent" val="0"/>
        <cfvo type="percent" val="0.74"/>
        <cfvo type="percent" val="0.85"/>
      </iconSet>
    </cfRule>
  </conditionalFormatting>
  <conditionalFormatting sqref="N129:O129">
    <cfRule type="containsText" dxfId="56" priority="85" stopIfTrue="1" operator="containsText" text="P">
      <formula>NOT(ISERROR(SEARCH("P",N129)))</formula>
    </cfRule>
    <cfRule type="containsText" dxfId="55" priority="86" stopIfTrue="1" operator="containsText" text="R">
      <formula>NOT(ISERROR(SEARCH("R",N129)))</formula>
    </cfRule>
    <cfRule type="containsText" dxfId="54" priority="87" operator="containsText" text="T">
      <formula>NOT(ISERROR(SEARCH("T",N129)))</formula>
    </cfRule>
  </conditionalFormatting>
  <conditionalFormatting sqref="N129:O129">
    <cfRule type="iconSet" priority="88">
      <iconSet iconSet="3Symbols2">
        <cfvo type="percent" val="0"/>
        <cfvo type="percent" val="0.74"/>
        <cfvo type="percent" val="0.85"/>
      </iconSet>
    </cfRule>
  </conditionalFormatting>
  <conditionalFormatting sqref="N130:O130">
    <cfRule type="containsText" dxfId="53" priority="81" stopIfTrue="1" operator="containsText" text="P">
      <formula>NOT(ISERROR(SEARCH("P",N130)))</formula>
    </cfRule>
    <cfRule type="containsText" dxfId="52" priority="82" stopIfTrue="1" operator="containsText" text="R">
      <formula>NOT(ISERROR(SEARCH("R",N130)))</formula>
    </cfRule>
    <cfRule type="containsText" dxfId="51" priority="83" operator="containsText" text="T">
      <formula>NOT(ISERROR(SEARCH("T",N130)))</formula>
    </cfRule>
  </conditionalFormatting>
  <conditionalFormatting sqref="N130:O130">
    <cfRule type="iconSet" priority="84">
      <iconSet iconSet="3Symbols2">
        <cfvo type="percent" val="0"/>
        <cfvo type="percent" val="0.74"/>
        <cfvo type="percent" val="0.85"/>
      </iconSet>
    </cfRule>
  </conditionalFormatting>
  <conditionalFormatting sqref="N131:O131">
    <cfRule type="containsText" dxfId="50" priority="77" stopIfTrue="1" operator="containsText" text="P">
      <formula>NOT(ISERROR(SEARCH("P",N131)))</formula>
    </cfRule>
    <cfRule type="containsText" dxfId="49" priority="78" stopIfTrue="1" operator="containsText" text="R">
      <formula>NOT(ISERROR(SEARCH("R",N131)))</formula>
    </cfRule>
    <cfRule type="containsText" dxfId="48" priority="79" operator="containsText" text="T">
      <formula>NOT(ISERROR(SEARCH("T",N131)))</formula>
    </cfRule>
  </conditionalFormatting>
  <conditionalFormatting sqref="N131:O131">
    <cfRule type="iconSet" priority="80">
      <iconSet iconSet="3Symbols2">
        <cfvo type="percent" val="0"/>
        <cfvo type="percent" val="0.74"/>
        <cfvo type="percent" val="0.85"/>
      </iconSet>
    </cfRule>
  </conditionalFormatting>
  <conditionalFormatting sqref="N132:O132">
    <cfRule type="containsText" dxfId="47" priority="73" stopIfTrue="1" operator="containsText" text="P">
      <formula>NOT(ISERROR(SEARCH("P",N132)))</formula>
    </cfRule>
    <cfRule type="containsText" dxfId="46" priority="74" stopIfTrue="1" operator="containsText" text="R">
      <formula>NOT(ISERROR(SEARCH("R",N132)))</formula>
    </cfRule>
    <cfRule type="containsText" dxfId="45" priority="75" operator="containsText" text="T">
      <formula>NOT(ISERROR(SEARCH("T",N132)))</formula>
    </cfRule>
  </conditionalFormatting>
  <conditionalFormatting sqref="N132:O132">
    <cfRule type="iconSet" priority="76">
      <iconSet iconSet="3Symbols2">
        <cfvo type="percent" val="0"/>
        <cfvo type="percent" val="0.74"/>
        <cfvo type="percent" val="0.85"/>
      </iconSet>
    </cfRule>
  </conditionalFormatting>
  <conditionalFormatting sqref="O133">
    <cfRule type="containsText" dxfId="44" priority="69" stopIfTrue="1" operator="containsText" text="P">
      <formula>NOT(ISERROR(SEARCH("P",O133)))</formula>
    </cfRule>
    <cfRule type="containsText" dxfId="43" priority="70" stopIfTrue="1" operator="containsText" text="R">
      <formula>NOT(ISERROR(SEARCH("R",O133)))</formula>
    </cfRule>
    <cfRule type="containsText" dxfId="42" priority="71" operator="containsText" text="T">
      <formula>NOT(ISERROR(SEARCH("T",O133)))</formula>
    </cfRule>
  </conditionalFormatting>
  <conditionalFormatting sqref="O133">
    <cfRule type="iconSet" priority="72">
      <iconSet iconSet="3Symbols2">
        <cfvo type="percent" val="0"/>
        <cfvo type="percent" val="0.74"/>
        <cfvo type="percent" val="0.85"/>
      </iconSet>
    </cfRule>
  </conditionalFormatting>
  <conditionalFormatting sqref="O134">
    <cfRule type="containsText" dxfId="41" priority="65" stopIfTrue="1" operator="containsText" text="P">
      <formula>NOT(ISERROR(SEARCH("P",O134)))</formula>
    </cfRule>
    <cfRule type="containsText" dxfId="40" priority="66" stopIfTrue="1" operator="containsText" text="R">
      <formula>NOT(ISERROR(SEARCH("R",O134)))</formula>
    </cfRule>
    <cfRule type="containsText" dxfId="39" priority="67" operator="containsText" text="T">
      <formula>NOT(ISERROR(SEARCH("T",O134)))</formula>
    </cfRule>
  </conditionalFormatting>
  <conditionalFormatting sqref="O134">
    <cfRule type="iconSet" priority="68">
      <iconSet iconSet="3Symbols2">
        <cfvo type="percent" val="0"/>
        <cfvo type="percent" val="0.74"/>
        <cfvo type="percent" val="0.85"/>
      </iconSet>
    </cfRule>
  </conditionalFormatting>
  <conditionalFormatting sqref="N54">
    <cfRule type="containsText" dxfId="38" priority="56" stopIfTrue="1" operator="containsText" text="P">
      <formula>NOT(ISERROR(SEARCH("P",N54)))</formula>
    </cfRule>
    <cfRule type="containsText" dxfId="37" priority="57" stopIfTrue="1" operator="containsText" text="R">
      <formula>NOT(ISERROR(SEARCH("R",N54)))</formula>
    </cfRule>
    <cfRule type="containsText" dxfId="36" priority="58" operator="containsText" text="T">
      <formula>NOT(ISERROR(SEARCH("T",N54)))</formula>
    </cfRule>
  </conditionalFormatting>
  <conditionalFormatting sqref="N54">
    <cfRule type="iconSet" priority="59">
      <iconSet iconSet="3Symbols2">
        <cfvo type="percent" val="0"/>
        <cfvo type="percent" val="0.74"/>
        <cfvo type="percent" val="0.85"/>
      </iconSet>
    </cfRule>
  </conditionalFormatting>
  <conditionalFormatting sqref="N54">
    <cfRule type="iconSet" priority="60">
      <iconSet iconSet="3Symbols2">
        <cfvo type="percent" val="0"/>
        <cfvo type="percent" val="0.74"/>
        <cfvo type="percent" val="0.85"/>
      </iconSet>
    </cfRule>
  </conditionalFormatting>
  <conditionalFormatting sqref="N133:N134">
    <cfRule type="containsText" dxfId="35" priority="48" stopIfTrue="1" operator="containsText" text="P">
      <formula>NOT(ISERROR(SEARCH("P",N133)))</formula>
    </cfRule>
    <cfRule type="containsText" dxfId="34" priority="49" stopIfTrue="1" operator="containsText" text="R">
      <formula>NOT(ISERROR(SEARCH("R",N133)))</formula>
    </cfRule>
    <cfRule type="containsText" dxfId="33" priority="50" operator="containsText" text="T">
      <formula>NOT(ISERROR(SEARCH("T",N133)))</formula>
    </cfRule>
  </conditionalFormatting>
  <conditionalFormatting sqref="N133:N134">
    <cfRule type="iconSet" priority="51">
      <iconSet iconSet="3Symbols2">
        <cfvo type="percent" val="0"/>
        <cfvo type="percent" val="0.74"/>
        <cfvo type="percent" val="0.85"/>
      </iconSet>
    </cfRule>
  </conditionalFormatting>
  <conditionalFormatting sqref="N95:N96">
    <cfRule type="containsText" dxfId="32" priority="45" stopIfTrue="1" operator="containsText" text="P">
      <formula>NOT(ISERROR(SEARCH("P",N95)))</formula>
    </cfRule>
    <cfRule type="containsText" dxfId="31" priority="46" stopIfTrue="1" operator="containsText" text="R">
      <formula>NOT(ISERROR(SEARCH("R",N95)))</formula>
    </cfRule>
    <cfRule type="containsText" dxfId="30" priority="47" operator="containsText" text="T">
      <formula>NOT(ISERROR(SEARCH("T",N95)))</formula>
    </cfRule>
  </conditionalFormatting>
  <conditionalFormatting sqref="N75">
    <cfRule type="containsText" dxfId="29" priority="41" stopIfTrue="1" operator="containsText" text="P">
      <formula>NOT(ISERROR(SEARCH("P",N75)))</formula>
    </cfRule>
    <cfRule type="containsText" dxfId="28" priority="42" stopIfTrue="1" operator="containsText" text="R">
      <formula>NOT(ISERROR(SEARCH("R",N75)))</formula>
    </cfRule>
    <cfRule type="containsText" dxfId="27" priority="43" operator="containsText" text="T">
      <formula>NOT(ISERROR(SEARCH("T",N75)))</formula>
    </cfRule>
  </conditionalFormatting>
  <conditionalFormatting sqref="N75">
    <cfRule type="iconSet" priority="44">
      <iconSet iconSet="3Symbols2">
        <cfvo type="percent" val="0"/>
        <cfvo type="percent" val="0.74"/>
        <cfvo type="percent" val="0.85"/>
      </iconSet>
    </cfRule>
  </conditionalFormatting>
  <conditionalFormatting sqref="O147">
    <cfRule type="containsText" dxfId="26" priority="25" stopIfTrue="1" operator="containsText" text="P">
      <formula>NOT(ISERROR(SEARCH("P",O147)))</formula>
    </cfRule>
    <cfRule type="containsText" dxfId="25" priority="26" stopIfTrue="1" operator="containsText" text="R">
      <formula>NOT(ISERROR(SEARCH("R",O147)))</formula>
    </cfRule>
    <cfRule type="containsText" dxfId="24" priority="27" operator="containsText" text="T">
      <formula>NOT(ISERROR(SEARCH("T",O147)))</formula>
    </cfRule>
  </conditionalFormatting>
  <conditionalFormatting sqref="O145">
    <cfRule type="containsText" dxfId="23" priority="33" stopIfTrue="1" operator="containsText" text="P">
      <formula>NOT(ISERROR(SEARCH("P",O145)))</formula>
    </cfRule>
    <cfRule type="containsText" dxfId="22" priority="34" stopIfTrue="1" operator="containsText" text="R">
      <formula>NOT(ISERROR(SEARCH("R",O145)))</formula>
    </cfRule>
    <cfRule type="containsText" dxfId="21" priority="35" operator="containsText" text="T">
      <formula>NOT(ISERROR(SEARCH("T",O145)))</formula>
    </cfRule>
  </conditionalFormatting>
  <conditionalFormatting sqref="O145">
    <cfRule type="iconSet" priority="36">
      <iconSet iconSet="3Symbols2">
        <cfvo type="percent" val="0"/>
        <cfvo type="percent" val="0.74"/>
        <cfvo type="percent" val="0.85"/>
      </iconSet>
    </cfRule>
  </conditionalFormatting>
  <conditionalFormatting sqref="O146">
    <cfRule type="containsText" dxfId="20" priority="29" stopIfTrue="1" operator="containsText" text="P">
      <formula>NOT(ISERROR(SEARCH("P",O146)))</formula>
    </cfRule>
    <cfRule type="containsText" dxfId="19" priority="30" stopIfTrue="1" operator="containsText" text="R">
      <formula>NOT(ISERROR(SEARCH("R",O146)))</formula>
    </cfRule>
    <cfRule type="containsText" dxfId="18" priority="31" operator="containsText" text="T">
      <formula>NOT(ISERROR(SEARCH("T",O146)))</formula>
    </cfRule>
  </conditionalFormatting>
  <conditionalFormatting sqref="O146">
    <cfRule type="iconSet" priority="32">
      <iconSet iconSet="3Symbols2">
        <cfvo type="percent" val="0"/>
        <cfvo type="percent" val="0.74"/>
        <cfvo type="percent" val="0.85"/>
      </iconSet>
    </cfRule>
  </conditionalFormatting>
  <conditionalFormatting sqref="O147">
    <cfRule type="iconSet" priority="28">
      <iconSet iconSet="3Symbols2">
        <cfvo type="percent" val="0"/>
        <cfvo type="percent" val="0.74"/>
        <cfvo type="percent" val="0.85"/>
      </iconSet>
    </cfRule>
  </conditionalFormatting>
  <conditionalFormatting sqref="N109">
    <cfRule type="containsText" dxfId="17" priority="21" stopIfTrue="1" operator="containsText" text="P">
      <formula>NOT(ISERROR(SEARCH("P",N109)))</formula>
    </cfRule>
    <cfRule type="containsText" dxfId="16" priority="22" stopIfTrue="1" operator="containsText" text="R">
      <formula>NOT(ISERROR(SEARCH("R",N109)))</formula>
    </cfRule>
    <cfRule type="containsText" dxfId="15" priority="23" operator="containsText" text="T">
      <formula>NOT(ISERROR(SEARCH("T",N109)))</formula>
    </cfRule>
  </conditionalFormatting>
  <conditionalFormatting sqref="N109">
    <cfRule type="iconSet" priority="24">
      <iconSet iconSet="3Symbols2">
        <cfvo type="percent" val="0"/>
        <cfvo type="percent" val="0.74"/>
        <cfvo type="percent" val="0.85"/>
      </iconSet>
    </cfRule>
  </conditionalFormatting>
  <conditionalFormatting sqref="N110:N111">
    <cfRule type="containsText" dxfId="14" priority="17" stopIfTrue="1" operator="containsText" text="P">
      <formula>NOT(ISERROR(SEARCH("P",N110)))</formula>
    </cfRule>
    <cfRule type="containsText" dxfId="13" priority="18" stopIfTrue="1" operator="containsText" text="R">
      <formula>NOT(ISERROR(SEARCH("R",N110)))</formula>
    </cfRule>
    <cfRule type="containsText" dxfId="12" priority="19" operator="containsText" text="T">
      <formula>NOT(ISERROR(SEARCH("T",N110)))</formula>
    </cfRule>
  </conditionalFormatting>
  <conditionalFormatting sqref="N110:N111">
    <cfRule type="iconSet" priority="20">
      <iconSet iconSet="3Symbols2">
        <cfvo type="percent" val="0"/>
        <cfvo type="percent" val="0.74"/>
        <cfvo type="percent" val="0.85"/>
      </iconSet>
    </cfRule>
  </conditionalFormatting>
  <conditionalFormatting sqref="N126">
    <cfRule type="containsText" dxfId="11" priority="13" stopIfTrue="1" operator="containsText" text="P">
      <formula>NOT(ISERROR(SEARCH("P",N126)))</formula>
    </cfRule>
    <cfRule type="containsText" dxfId="10" priority="14" stopIfTrue="1" operator="containsText" text="R">
      <formula>NOT(ISERROR(SEARCH("R",N126)))</formula>
    </cfRule>
    <cfRule type="containsText" dxfId="9" priority="15" operator="containsText" text="T">
      <formula>NOT(ISERROR(SEARCH("T",N126)))</formula>
    </cfRule>
  </conditionalFormatting>
  <conditionalFormatting sqref="N126">
    <cfRule type="iconSet" priority="16">
      <iconSet iconSet="3Symbols2">
        <cfvo type="percent" val="0"/>
        <cfvo type="percent" val="0.74"/>
        <cfvo type="percent" val="0.85"/>
      </iconSet>
    </cfRule>
  </conditionalFormatting>
  <conditionalFormatting sqref="N127">
    <cfRule type="containsText" dxfId="8" priority="9" stopIfTrue="1" operator="containsText" text="P">
      <formula>NOT(ISERROR(SEARCH("P",N127)))</formula>
    </cfRule>
    <cfRule type="containsText" dxfId="7" priority="10" stopIfTrue="1" operator="containsText" text="R">
      <formula>NOT(ISERROR(SEARCH("R",N127)))</formula>
    </cfRule>
    <cfRule type="containsText" dxfId="6" priority="11" operator="containsText" text="T">
      <formula>NOT(ISERROR(SEARCH("T",N127)))</formula>
    </cfRule>
  </conditionalFormatting>
  <conditionalFormatting sqref="N127">
    <cfRule type="iconSet" priority="12">
      <iconSet iconSet="3Symbols2">
        <cfvo type="percent" val="0"/>
        <cfvo type="percent" val="0.74"/>
        <cfvo type="percent" val="0.85"/>
      </iconSet>
    </cfRule>
  </conditionalFormatting>
  <conditionalFormatting sqref="N82">
    <cfRule type="containsText" dxfId="5" priority="5" stopIfTrue="1" operator="containsText" text="P">
      <formula>NOT(ISERROR(SEARCH("P",N82)))</formula>
    </cfRule>
    <cfRule type="containsText" dxfId="4" priority="6" stopIfTrue="1" operator="containsText" text="R">
      <formula>NOT(ISERROR(SEARCH("R",N82)))</formula>
    </cfRule>
    <cfRule type="containsText" dxfId="3" priority="7" operator="containsText" text="T">
      <formula>NOT(ISERROR(SEARCH("T",N82)))</formula>
    </cfRule>
  </conditionalFormatting>
  <conditionalFormatting sqref="N82">
    <cfRule type="iconSet" priority="8">
      <iconSet iconSet="3Symbols2">
        <cfvo type="percent" val="0"/>
        <cfvo type="percent" val="0.74"/>
        <cfvo type="percent" val="0.85"/>
      </iconSet>
    </cfRule>
  </conditionalFormatting>
  <conditionalFormatting sqref="N115">
    <cfRule type="containsText" dxfId="2" priority="1" stopIfTrue="1" operator="containsText" text="P">
      <formula>NOT(ISERROR(SEARCH("P",N115)))</formula>
    </cfRule>
    <cfRule type="containsText" dxfId="1" priority="2" stopIfTrue="1" operator="containsText" text="R">
      <formula>NOT(ISERROR(SEARCH("R",N115)))</formula>
    </cfRule>
    <cfRule type="containsText" dxfId="0" priority="3" operator="containsText" text="T">
      <formula>NOT(ISERROR(SEARCH("T",N115)))</formula>
    </cfRule>
  </conditionalFormatting>
  <conditionalFormatting sqref="N115">
    <cfRule type="iconSet" priority="4">
      <iconSet iconSet="3Symbols2">
        <cfvo type="percent" val="0"/>
        <cfvo type="percent" val="0.74"/>
        <cfvo type="percent" val="0.85"/>
      </iconSet>
    </cfRule>
  </conditionalFormatting>
  <printOptions horizontalCentered="1"/>
  <pageMargins left="0" right="0" top="0.35433070866141736" bottom="0.35433070866141736" header="0.31496062992125984" footer="0.31496062992125984"/>
  <pageSetup paperSize="120" scale="60" orientation="landscape" r:id="rId1"/>
  <rowBreaks count="8" manualBreakCount="8">
    <brk id="29" max="16383" man="1"/>
    <brk id="42" max="16383" man="1"/>
    <brk id="70" max="16383" man="1"/>
    <brk id="82" max="16383" man="1"/>
    <brk id="94" max="16383" man="1"/>
    <brk id="107" max="16383" man="1"/>
    <brk id="123" max="16383" man="1"/>
    <brk id="132" max="16383" man="1"/>
  </rowBreaks>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Monitoreo 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Suany M. Garcia Perez</dc:creator>
  <cp:lastModifiedBy>María del Carmen Almonte</cp:lastModifiedBy>
  <cp:lastPrinted>2022-07-14T18:42:19Z</cp:lastPrinted>
  <dcterms:created xsi:type="dcterms:W3CDTF">2022-05-04T12:46:25Z</dcterms:created>
  <dcterms:modified xsi:type="dcterms:W3CDTF">2022-07-18T19:02:13Z</dcterms:modified>
</cp:coreProperties>
</file>